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iwona\Desktop\2021-2027\Formularz wniosku projektowego\projekt budżetu\"/>
    </mc:Choice>
  </mc:AlternateContent>
  <xr:revisionPtr revIDLastSave="0" documentId="13_ncr:1_{A44D7CE9-87BE-4AA4-87F7-50EC3761208B}" xr6:coauthVersionLast="47" xr6:coauthVersionMax="47" xr10:uidLastSave="{00000000-0000-0000-0000-000000000000}"/>
  <bookViews>
    <workbookView xWindow="-120" yWindow="-120" windowWidth="24240" windowHeight="13140" firstSheet="2" activeTab="3" xr2:uid="{00000000-000D-0000-FFFF-FFFF00000000}"/>
  </bookViews>
  <sheets>
    <sheet name="finansowanie projektu PP1" sheetId="10" state="hidden" r:id="rId1"/>
    <sheet name="Harm. wydatków PP1 zadanie 1" sheetId="9" state="hidden" r:id="rId2"/>
    <sheet name="Przykład Beispiel" sheetId="19" r:id="rId3"/>
    <sheet name="Formularz Formular" sheetId="20" r:id="rId4"/>
  </sheets>
  <definedNames>
    <definedName name="_xlnm.Print_Area" localSheetId="2">'Przykład Beispiel'!$A$1:$F$65</definedName>
  </definedNames>
  <calcPr calcId="181029"/>
</workbook>
</file>

<file path=xl/calcChain.xml><?xml version="1.0" encoding="utf-8"?>
<calcChain xmlns="http://schemas.openxmlformats.org/spreadsheetml/2006/main">
  <c r="F77" i="20" l="1"/>
  <c r="F60" i="20"/>
  <c r="F61" i="20"/>
  <c r="F62" i="20"/>
  <c r="F63" i="20"/>
  <c r="F64" i="20"/>
  <c r="F65" i="20"/>
  <c r="F66" i="20"/>
  <c r="F67" i="20"/>
  <c r="F68" i="20"/>
  <c r="F39" i="20"/>
  <c r="F40" i="20"/>
  <c r="F41" i="20"/>
  <c r="F42" i="20"/>
  <c r="F43" i="20"/>
  <c r="F44" i="20"/>
  <c r="F45" i="20"/>
  <c r="F46" i="20"/>
  <c r="F38" i="20"/>
  <c r="F37" i="20"/>
  <c r="F17" i="20"/>
  <c r="F18" i="20"/>
  <c r="F19" i="20"/>
  <c r="F20" i="20"/>
  <c r="F21" i="20"/>
  <c r="F22" i="20"/>
  <c r="F23" i="20"/>
  <c r="F24" i="20"/>
  <c r="F16" i="20"/>
  <c r="F15" i="20"/>
  <c r="F70" i="20"/>
  <c r="F69" i="20" s="1"/>
  <c r="F59" i="20"/>
  <c r="F48" i="20"/>
  <c r="F47" i="20" s="1"/>
  <c r="F26" i="20"/>
  <c r="F25" i="20" s="1"/>
  <c r="F21" i="19"/>
  <c r="F20" i="19"/>
  <c r="F54" i="19"/>
  <c r="F40" i="19"/>
  <c r="F18" i="19"/>
  <c r="F16" i="19"/>
  <c r="F36" i="20" l="1"/>
  <c r="F35" i="20" s="1"/>
  <c r="F14" i="20"/>
  <c r="F13" i="20" s="1"/>
  <c r="F28" i="20" s="1"/>
  <c r="F58" i="20"/>
  <c r="F57" i="20" s="1"/>
  <c r="F72" i="20" s="1"/>
  <c r="F39" i="19"/>
  <c r="F53" i="19"/>
  <c r="F38" i="19"/>
  <c r="F22" i="19"/>
  <c r="F57" i="19"/>
  <c r="F56" i="19" s="1"/>
  <c r="F55" i="19"/>
  <c r="F52" i="19"/>
  <c r="F51" i="19"/>
  <c r="F37" i="19"/>
  <c r="F36" i="19"/>
  <c r="F35" i="19"/>
  <c r="F19" i="19"/>
  <c r="F17" i="19"/>
  <c r="F15" i="19"/>
  <c r="F24" i="19"/>
  <c r="F23" i="19" s="1"/>
  <c r="F29" i="20" l="1"/>
  <c r="F30" i="20"/>
  <c r="F73" i="20"/>
  <c r="F74" i="20"/>
  <c r="F50" i="20"/>
  <c r="F34" i="19"/>
  <c r="F33" i="19" s="1"/>
  <c r="F14" i="19"/>
  <c r="F13" i="19" s="1"/>
  <c r="F50" i="19"/>
  <c r="F49" i="19" s="1"/>
  <c r="F71" i="20" l="1"/>
  <c r="F75" i="20" s="1"/>
  <c r="F76" i="20" s="1"/>
  <c r="F51" i="20"/>
  <c r="F49" i="20" s="1"/>
  <c r="F53" i="20" s="1"/>
  <c r="F54" i="20" s="1"/>
  <c r="F27" i="20"/>
  <c r="F31" i="20" s="1"/>
  <c r="F32" i="20" s="1"/>
  <c r="F42" i="19"/>
  <c r="F78" i="20" l="1"/>
  <c r="F43" i="19"/>
  <c r="F41" i="19" s="1"/>
  <c r="F59" i="19"/>
  <c r="F45" i="19" l="1"/>
  <c r="F46" i="19" s="1"/>
  <c r="F60" i="19"/>
  <c r="F61" i="19"/>
  <c r="F58" i="19" l="1"/>
  <c r="F62" i="19" s="1"/>
  <c r="F63" i="19" s="1"/>
  <c r="F26" i="19" l="1"/>
  <c r="F28" i="19" s="1"/>
  <c r="F27" i="19" l="1"/>
  <c r="F25" i="19" l="1"/>
  <c r="F29" i="19" s="1"/>
  <c r="F30" i="19" s="1"/>
  <c r="F64" i="19" s="1"/>
</calcChain>
</file>

<file path=xl/sharedStrings.xml><?xml version="1.0" encoding="utf-8"?>
<sst xmlns="http://schemas.openxmlformats.org/spreadsheetml/2006/main" count="257" uniqueCount="128">
  <si>
    <t>Finansowanie projektu - Partner projektu 1</t>
  </si>
  <si>
    <t>Proszę powielać tabele zgodnie z ilością partnerów zaangażowanych w realizację zadania</t>
  </si>
  <si>
    <t>Proszę przedstawić wydatki kwalifikowalne Partnera projektu 1 w ramach zadania 1</t>
  </si>
  <si>
    <t>Kategorie kosztów</t>
  </si>
  <si>
    <t>Proszę opisać uzasadnienie wydatku</t>
  </si>
  <si>
    <t>Jednostka</t>
  </si>
  <si>
    <t>Liczba jednostek</t>
  </si>
  <si>
    <t>Wartość jednostki w EUR</t>
  </si>
  <si>
    <t>Wartość w EUR</t>
  </si>
  <si>
    <r>
      <t>1.</t>
    </r>
    <r>
      <rPr>
        <sz val="7"/>
        <color indexed="8"/>
        <rFont val="Calibri"/>
        <family val="2"/>
        <charset val="238"/>
      </rPr>
      <t xml:space="preserve">     </t>
    </r>
    <r>
      <rPr>
        <sz val="9"/>
        <color indexed="8"/>
        <rFont val="Calibri"/>
        <family val="2"/>
        <charset val="238"/>
      </rPr>
      <t>Personel</t>
    </r>
  </si>
  <si>
    <r>
      <t>2.</t>
    </r>
    <r>
      <rPr>
        <sz val="7"/>
        <color indexed="8"/>
        <rFont val="Calibri"/>
        <family val="2"/>
        <charset val="238"/>
      </rPr>
      <t xml:space="preserve">      </t>
    </r>
    <r>
      <rPr>
        <sz val="9"/>
        <color indexed="8"/>
        <rFont val="Calibri"/>
        <family val="2"/>
        <charset val="238"/>
      </rPr>
      <t xml:space="preserve">Wydatki biurowe i administracyjne </t>
    </r>
  </si>
  <si>
    <r>
      <t>3.</t>
    </r>
    <r>
      <rPr>
        <sz val="7"/>
        <color indexed="8"/>
        <rFont val="Calibri"/>
        <family val="2"/>
        <charset val="238"/>
      </rPr>
      <t xml:space="preserve">      </t>
    </r>
    <r>
      <rPr>
        <sz val="9"/>
        <color indexed="8"/>
        <rFont val="Calibri"/>
        <family val="2"/>
        <charset val="238"/>
      </rPr>
      <t>Podróże i zakwaterowanie</t>
    </r>
  </si>
  <si>
    <r>
      <t>4.</t>
    </r>
    <r>
      <rPr>
        <sz val="7"/>
        <color indexed="8"/>
        <rFont val="Calibri"/>
        <family val="2"/>
        <charset val="238"/>
      </rPr>
      <t xml:space="preserve">      </t>
    </r>
    <r>
      <rPr>
        <sz val="9"/>
        <color indexed="8"/>
        <rFont val="Calibri"/>
        <family val="2"/>
        <charset val="238"/>
      </rPr>
      <t>Eksperci zewnętrzni/usługi zewnętrzne</t>
    </r>
  </si>
  <si>
    <r>
      <t>5.</t>
    </r>
    <r>
      <rPr>
        <sz val="7"/>
        <color indexed="8"/>
        <rFont val="Calibri"/>
        <family val="2"/>
        <charset val="238"/>
      </rPr>
      <t xml:space="preserve">      </t>
    </r>
    <r>
      <rPr>
        <sz val="9"/>
        <color indexed="8"/>
        <rFont val="Calibri"/>
        <family val="2"/>
        <charset val="238"/>
      </rPr>
      <t>Wyposażenie</t>
    </r>
  </si>
  <si>
    <r>
      <t>6.</t>
    </r>
    <r>
      <rPr>
        <sz val="7"/>
        <color indexed="8"/>
        <rFont val="Calibri"/>
        <family val="2"/>
        <charset val="238"/>
      </rPr>
      <t xml:space="preserve">      </t>
    </r>
    <r>
      <rPr>
        <sz val="9"/>
        <color indexed="8"/>
        <rFont val="Calibri"/>
        <family val="2"/>
        <charset val="238"/>
      </rPr>
      <t>Infrastruktura i roboty budowlane</t>
    </r>
  </si>
  <si>
    <t>Razem wydatki kwalifikowalne</t>
  </si>
  <si>
    <t>W tym poza obszarem wsparcia (zasada 20%)</t>
  </si>
  <si>
    <t>Wydatki ogółem partnera w ramach zadania</t>
  </si>
  <si>
    <t>* Proszę powielać tabele zgodnie z ilością partnerów zaangażowanych w realizację zadania</t>
  </si>
  <si>
    <t>Harmonogram wydatków Partnera projektu w ramach zadania 1 w EUR</t>
  </si>
  <si>
    <t>Kolumny z oznaczeniem lat i kwartałów proszę tworzyć na podstawie daty rozpoczęcia i zakończenia działań realizowanych przez Partnera w ramach zadania</t>
  </si>
  <si>
    <t>Zadanie 1</t>
  </si>
  <si>
    <t>I kwartał</t>
  </si>
  <si>
    <t>II kwartał</t>
  </si>
  <si>
    <t>III kwartał</t>
  </si>
  <si>
    <t>IV kwartał</t>
  </si>
  <si>
    <t>I kwartał</t>
  </si>
  <si>
    <t>II kwartał</t>
  </si>
  <si>
    <t>III kwartał</t>
  </si>
  <si>
    <t>IV kwartał</t>
  </si>
  <si>
    <t>I kwartał</t>
  </si>
  <si>
    <t>II kwartał</t>
  </si>
  <si>
    <t>III kwartał</t>
  </si>
  <si>
    <t>IV kwartał</t>
  </si>
  <si>
    <t>Wydatki ogółem w EUR</t>
  </si>
  <si>
    <t>W tym wydatki kwalifikowalne w EUR</t>
  </si>
  <si>
    <t>h</t>
  </si>
  <si>
    <t>4.1</t>
  </si>
  <si>
    <t>4.2</t>
  </si>
  <si>
    <t>4.3</t>
  </si>
  <si>
    <t>5.1</t>
  </si>
  <si>
    <t>Laptop</t>
  </si>
  <si>
    <t>Tytuł projektu / Projekttitel</t>
  </si>
  <si>
    <t>Kategorie wydatków / Ausgabenkategorie</t>
  </si>
  <si>
    <t>Jednostka / Maßeinheit</t>
  </si>
  <si>
    <t>Ilość / Menge</t>
  </si>
  <si>
    <t>Koszty pośrednie / Indirekte Kosten</t>
  </si>
  <si>
    <t>Koszty bezpośrednie / Direkte Kosten</t>
  </si>
  <si>
    <t>5.  Koszty wyposażenia / Ausrüstungskosten</t>
  </si>
  <si>
    <t>Tłumaczenie pisemne materiałów konferencyjnych / Übersetzung der Konferenzunterlagen</t>
  </si>
  <si>
    <t>sztuka / Stück</t>
  </si>
  <si>
    <t>strona/ Seite</t>
  </si>
  <si>
    <t>4.4</t>
  </si>
  <si>
    <t>Transport / Transport</t>
  </si>
  <si>
    <t>km / Km</t>
  </si>
  <si>
    <t>miesiąc/ Monat</t>
  </si>
  <si>
    <t>Wydruki zdjęć wielkoformatowe x Ausdrk der Fotographien Großformat</t>
  </si>
  <si>
    <t>Tlumaczenie pisemne broszury / Übersetzung Broschüre</t>
  </si>
  <si>
    <t>Wynajęcie sali wystawowej/ Miete des Ausstellungsraums</t>
  </si>
  <si>
    <t>Druk broszury o wystawie / Druck der Ausstellungsbroschüre</t>
  </si>
  <si>
    <t>System wystawienniczy / Ausstellungssystem</t>
  </si>
  <si>
    <t xml:space="preserve">1. </t>
  </si>
  <si>
    <t xml:space="preserve">2. </t>
  </si>
  <si>
    <t xml:space="preserve">3. </t>
  </si>
  <si>
    <t xml:space="preserve"> Koszty osobowe (do 20% kosztów bezpośrednich zadania 3) / Personalausgaben (bis zum 20 % von den direkten Kosten der 3. Aufgabe)</t>
  </si>
  <si>
    <t>Koszty biurowo-administracyjne (do 15% kosztów osobowych zadania 3) / Büro- und Verwaltungs-ausgaben (bis zum 15 % von den Personalkosten der 3. Augabe)</t>
  </si>
  <si>
    <t>Wnioskodawca / Antragsteller</t>
  </si>
  <si>
    <t>Tłumaczenie ustne w czasie konferencji w Zgorzelcu / Dolmetscherleistung Konferenz in Zgorzelec</t>
  </si>
  <si>
    <t>Tłumaczenie ustne w czasie konferencji w Zittau/ Dolmetscherleistung Konferenz in Zittau</t>
  </si>
  <si>
    <t>Katering dla 50 uczestników konferencji w Zgorzelcu / Catering 50 TN Konferenz in Zgorzelec</t>
  </si>
  <si>
    <t>Katering dla 50 uczestników konferencji w Zittau / Catering 300 TN Konferenz in Zittau</t>
  </si>
  <si>
    <t>Koszty biurowe i administracyjne (do 15% kosztów osobowych zadania 1) / Büro- und Verwaltungs-ausgaben (bis zum 15 % von den Personalkosten der 1. Arbeitspakete)</t>
  </si>
  <si>
    <t>4. Koszty ekspertów zewnetrznych i usług zewnętrznych / Kosten für externe Expertiesen und Dienstleistungen</t>
  </si>
  <si>
    <t>4. Koszty ekspertów zewnętrznych i usług zewnętrznych / Kosten für externe Expertiesen und Dienstleistungen</t>
  </si>
  <si>
    <t>Obiad 40 uczestników Görlitz/ Mittagessen 40 TN Görlitz</t>
  </si>
  <si>
    <t>Koszty osobowe (do 20% kosztów bezpośrednich zadania 2) / Personalausgaben (bis zum 20 % von den direkten Kosten der 2. Arbeitspakete)</t>
  </si>
  <si>
    <t>Koszty biurowe i administracyjne (do 15% kosztów osobowych zadania 2) / Büro- und Verwaltungs-ausgaben (bis zum 15 % von den Personalkosten der 2. Arbeitspakete)</t>
  </si>
  <si>
    <t>Działania promocyjne (folder + program) / Werbemaßnahmen (Folder + Programm)</t>
  </si>
  <si>
    <t>4.5</t>
  </si>
  <si>
    <t>4.6</t>
  </si>
  <si>
    <t>4.7</t>
  </si>
  <si>
    <t>4.8</t>
  </si>
  <si>
    <t>Działania infrmacyjno-promocyjne: artykuł w gazecie internetowej PL</t>
  </si>
  <si>
    <t>Działania infrmacyjno-promocyjne: artykuł w gazecie internetowej N</t>
  </si>
  <si>
    <t>usługa</t>
  </si>
  <si>
    <t>Materiały informacyjno-promocyjne (notes, długopis) / Info-Promo-Unterlagen (Notizblock, Kugelschreiber)</t>
  </si>
  <si>
    <t>Koszty osobowe (do 20% kosztów bezpośrednich zadania 1) / Personalausgaben (bis zum 20 % von den direkten Kosten der 1. Arbeitspakete)</t>
  </si>
  <si>
    <t>Tłumaczenie ustne w czasie podróży studyjnej / Dolmetscherleistung Studienreise</t>
  </si>
  <si>
    <t>Stawka ryczałtowa/ cena jednostkowa w EUR / Pauschalsatz / Einheitspreis in EUR</t>
  </si>
  <si>
    <t>Kwota ryczałtowa dla zadania 1 / Pauschalbetrag für 1. Arbeitspaket</t>
  </si>
  <si>
    <t>Kwota ryczałtowa dla zadania 2 / Pauschalbetrag für 2. Arbeitspaket</t>
  </si>
  <si>
    <t>Kwota ryczałtowa dla zadania 3 / Pauschalbetrag für 3. Arbeitspaket</t>
  </si>
  <si>
    <t>Zadanie 1 / 1. Arbeitspaket</t>
  </si>
  <si>
    <t>Zadanie 2 / 2. Arbeitspaket</t>
  </si>
  <si>
    <t>Zadanie 3 / 3. Arbeitspaket</t>
  </si>
  <si>
    <t>Planowane koszty w EUR / Geplante Kosten in EUR</t>
  </si>
  <si>
    <t>Łączne koszty dla zadania 1  / Gesamtausgaben für 1. Arbeitspaket</t>
  </si>
  <si>
    <t>Łączne koszty dla zadania 2  / Gesamtausgaben für 2. Arbeitspaket</t>
  </si>
  <si>
    <t>4.9</t>
  </si>
  <si>
    <t>4.10</t>
  </si>
  <si>
    <t>Uzasadnienie / Begründung</t>
  </si>
  <si>
    <t>Projekt budżetu / Budgetentwurf</t>
  </si>
  <si>
    <t>Załącznik nr 1 / Anlage Nr. 1</t>
  </si>
  <si>
    <t>Uzasadnieni / Begründung</t>
  </si>
  <si>
    <t>stawka jednostkowa</t>
  </si>
  <si>
    <t>na podstawie 3 ofert (oferty w zalączeniu)</t>
  </si>
  <si>
    <t>stawka ryczałtowa</t>
  </si>
  <si>
    <t>na podstawie 3 ofert (oferty w załączeniu</t>
  </si>
  <si>
    <t>na podstawie 3 ofert (ofert w załączeniu)</t>
  </si>
  <si>
    <t>Anmerkung: in der Spalte "Begründung" ist ausführlich zu begründen, dass der Grundsatz der Sparsamkeit, Wirtschaftlichkeit und Wirksamkeit der Kosten bestätigt ist und u.a. eine vom Antragsteller durchgeführte Marktanalyse enthält. Dem Haushaltsentwurf sind entsprechende Unterlagen (z. B. mindestens 3 Angebote) beizufügen.</t>
  </si>
  <si>
    <t>Łączne koszty dla zadania 3  / Gesamtausgaben für 3. Arbeitspaket</t>
  </si>
  <si>
    <t>Łączne koszty dla projektu / Gesamte Kosten für Projekt</t>
  </si>
  <si>
    <t>Koszty podróży i zakwaterowania (do 15% kosztów osobowych zadania 1) / Reise- und Unterbringungskosten (bis zum 15% Personalkosten der 1. Arbeitspakete)</t>
  </si>
  <si>
    <t>Koszty podróży i zakwaterowania (do 15% kosztów osobowych zadania 2) / Reise- und Unterbringungskosten (bis zum 15% Personalkosten der 2. Arbeitspakete)</t>
  </si>
  <si>
    <t>Koszty podróży i zakwaterowania (do 15% kosztów osobowych zadania 3) / Reise- und Unterbringungskosten (bis zum 15% Personalkosten der 3. Augabe)</t>
  </si>
  <si>
    <t>Wzór / Muster</t>
  </si>
  <si>
    <t>Suma kwot ryczałtowych / Pauschalbeträge gesamt</t>
  </si>
  <si>
    <t xml:space="preserve">Uwaga: w kolumnie "Uzasadnienie" należy podać szczegółowe uzasadnienie potwierdzające zasadę oszczędności, gospodarności i efektywności kosztów, obejmujące m.in. analizę rynku przeprowadzoną przez wnioskodawcę. Odpowiednia dokumentacja (np. min. 3 oferty) musi być dołączona do projektu budżetu. </t>
  </si>
  <si>
    <t>Koszty podróży i zakwaterowania (do 15% kosztów osobowych zadania 1) / Reise- und Unterbringungskosten (bis zum 15% Personalkosten der 1. Arbeitspaket)</t>
  </si>
  <si>
    <t>Koszty osobowe (do 20% kosztów bezpośrednich zadania 1) / Personalausgaben (bis zum 20% von den direkten Kosten der 1. Arbeitspaket)</t>
  </si>
  <si>
    <t>Koszty osobowe (do 20% kosztów bezpośrednich zadania 2) / Personalausgaben (bis zum 20% von den direkten Kosten der 2. Arbeitspaket)</t>
  </si>
  <si>
    <t>Koszty podróży i zakwaterowania (do 15% kosztów osobowych zadania 2) / Reise- und Unterbringungskosten (bis zum 15% Personalkosten der 2. Arbeitspaket)</t>
  </si>
  <si>
    <t>Koszty osobowe (do 20% kosztów bezpośrednich zadania 3) / Personalausgaben (bis zum 20% von den direkten Kosten der 3. Arbeitspaket)</t>
  </si>
  <si>
    <t>Koszty podróży i zakwaterowania (do 15% kosztów osobowych zadania 3) / Reise- und Unterbringungskosten (bis zum 15% Personalkosten der 3. Arbeitspaket)</t>
  </si>
  <si>
    <t>Koszty biurowe i administracyjne (do 15% kosztów osobowych zadania 2) / Büro- und Verwaltungs-ausgaben (bis zum 15% von den Personalkosten der 2. Arbeitspaket)</t>
  </si>
  <si>
    <t>Koszty biurowe i administracyjne (do 15% kosztów osobowych zadania 1) / Büro- und Verwaltungs-ausgaben (bis zum 15% von den Personalkosten der 1. Arbeitspaket)</t>
  </si>
  <si>
    <t>4. Koszty ekspertów zewnętrznych i usług zewnętrznych / Kosten für externe Expertisen und Dienstleistungen</t>
  </si>
  <si>
    <t>Koszty biurowo-administracyjne (do 15% kosztów osobowych zadania 3) / Büro- und Verwaltungs-ausgaben (bis zum 15% von den Personalkosten der 3. Arbeitspaket)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</si>
</sst>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zcionka tekstu podstawowego"/>
      <family val="2"/>
      <charset val="238"/>
    </font>
    <font>
      <sz val="11"/>
      <color theme="1"/>
      <name val="Calibri"/>
      <family val="2"/>
      <scheme val="minor"/>
    </font>
    <font>
      <b/>
      <sz val="11"/>
      <color indexed="8"/>
      <name val="Calibri"/>
      <family val="2"/>
      <charset val="238"/>
    </font>
    <font>
      <sz val="11"/>
      <color indexed="8"/>
      <name val="Calibri"/>
      <family val="2"/>
      <charset val="238"/>
    </font>
    <font>
      <sz val="9"/>
      <color indexed="8"/>
      <name val="Calibri"/>
      <family val="2"/>
      <charset val="238"/>
    </font>
    <font>
      <b/>
      <sz val="9"/>
      <color indexed="8"/>
      <name val="Calibri"/>
      <family val="2"/>
      <charset val="238"/>
    </font>
    <font>
      <b/>
      <i/>
      <sz val="9"/>
      <color indexed="8"/>
      <name val="Calibri"/>
      <family val="2"/>
      <charset val="238"/>
    </font>
    <font>
      <i/>
      <sz val="9"/>
      <color indexed="8"/>
      <name val="Calibri"/>
      <family val="2"/>
      <charset val="238"/>
    </font>
    <font>
      <sz val="7"/>
      <color indexed="8"/>
      <name val="Calibri"/>
      <family val="2"/>
      <charset val="238"/>
    </font>
    <font>
      <sz val="8"/>
      <name val="Czcionka tekstu podstawowego"/>
      <family val="2"/>
      <charset val="238"/>
    </font>
    <font>
      <sz val="11"/>
      <color indexed="8"/>
      <name val="Calibri"/>
      <family val="2"/>
      <scheme val="minor"/>
    </font>
    <font>
      <b/>
      <sz val="11"/>
      <color indexed="8"/>
      <name val="Calibri"/>
      <family val="2"/>
      <scheme val="minor"/>
    </font>
    <font>
      <b/>
      <sz val="12"/>
      <color indexed="8"/>
      <name val="Calibri"/>
      <family val="2"/>
      <scheme val="minor"/>
    </font>
    <font>
      <b/>
      <sz val="10"/>
      <color indexed="8"/>
      <name val="Calibri"/>
      <family val="2"/>
      <scheme val="minor"/>
    </font>
    <font>
      <b/>
      <i/>
      <sz val="10"/>
      <color indexed="8"/>
      <name val="Calibri"/>
      <family val="2"/>
      <scheme val="minor"/>
    </font>
    <font>
      <sz val="10"/>
      <color indexed="8"/>
      <name val="Calibri"/>
      <family val="2"/>
      <scheme val="minor"/>
    </font>
    <font>
      <b/>
      <sz val="14"/>
      <color indexed="8"/>
      <name val="Calibri"/>
      <family val="2"/>
      <scheme val="minor"/>
    </font>
    <font>
      <sz val="10"/>
      <color indexed="8"/>
      <name val="Calibri"/>
      <family val="2"/>
      <charset val="238"/>
      <scheme val="minor"/>
    </font>
    <font>
      <b/>
      <sz val="12"/>
      <color indexed="8"/>
      <name val="Calibri"/>
      <family val="2"/>
      <charset val="238"/>
      <scheme val="minor"/>
    </font>
    <font>
      <sz val="11"/>
      <color indexed="8"/>
      <name val="Calibri"/>
      <family val="2"/>
      <charset val="238"/>
      <scheme val="minor"/>
    </font>
    <font>
      <b/>
      <sz val="12"/>
      <color theme="1"/>
      <name val="Calibri"/>
      <family val="2"/>
      <charset val="238"/>
      <scheme val="minor"/>
    </font>
    <font>
      <b/>
      <sz val="16"/>
      <color indexed="8"/>
      <name val="Calibri"/>
      <family val="2"/>
      <scheme val="minor"/>
    </font>
    <font>
      <b/>
      <sz val="10"/>
      <color indexed="8"/>
      <name val="Calibri"/>
      <family val="2"/>
      <charset val="238"/>
      <scheme val="minor"/>
    </font>
    <font>
      <b/>
      <sz val="11"/>
      <color indexed="8"/>
      <name val="Calibri"/>
      <family val="2"/>
      <charset val="238"/>
      <scheme val="minor"/>
    </font>
    <font>
      <b/>
      <sz val="12"/>
      <color theme="0"/>
      <name val="Calibri"/>
      <family val="2"/>
      <scheme val="minor"/>
    </font>
    <font>
      <b/>
      <sz val="9"/>
      <color theme="0"/>
      <name val="Calibri"/>
      <family val="2"/>
      <scheme val="minor"/>
    </font>
    <font>
      <b/>
      <sz val="11"/>
      <color theme="0"/>
      <name val="Calibri"/>
      <family val="2"/>
      <scheme val="minor"/>
    </font>
    <font>
      <b/>
      <sz val="12"/>
      <color theme="0"/>
      <name val="Calibri"/>
      <family val="2"/>
      <charset val="238"/>
      <scheme val="minor"/>
    </font>
    <font>
      <sz val="11"/>
      <color rgb="FF002060"/>
      <name val="Czcionka tekstu podstawowego"/>
      <family val="2"/>
      <charset val="238"/>
    </font>
    <font>
      <b/>
      <sz val="11"/>
      <color theme="1"/>
      <name val="Calibri"/>
      <family val="2"/>
      <charset val="238"/>
      <scheme val="minor"/>
    </font>
    <font>
      <b/>
      <sz val="11"/>
      <color theme="0"/>
      <name val="Czcionka tekstu podstawowego"/>
      <charset val="238"/>
    </font>
    <font>
      <b/>
      <sz val="12"/>
      <color rgb="FF002060"/>
      <name val="Czcionka tekstu podstawowego"/>
      <charset val="238"/>
    </font>
    <font>
      <sz val="10"/>
      <color theme="1"/>
      <name val="Czcionka tekstu podstawowego"/>
      <family val="2"/>
      <charset val="238"/>
    </font>
    <font>
      <sz val="10"/>
      <color theme="1"/>
      <name val="Calibri"/>
      <family val="2"/>
      <charset val="238"/>
      <scheme val="minor"/>
    </font>
    <font>
      <sz val="11"/>
      <color rgb="FFFF0000"/>
      <name val="Calibri"/>
      <family val="2"/>
      <charset val="238"/>
    </font>
    <font>
      <b/>
      <sz val="8"/>
      <color theme="0"/>
      <name val="Calibri"/>
      <family val="2"/>
      <scheme val="minor"/>
    </font>
    <font>
      <b/>
      <sz val="11"/>
      <color theme="1"/>
      <name val="Czcionka tekstu podstawowego"/>
      <charset val="238"/>
    </font>
    <font>
      <b/>
      <sz val="16"/>
      <color rgb="FF002060"/>
      <name val="Czcionka tekstu podstawowego"/>
      <charset val="238"/>
    </font>
  </fonts>
  <fills count="12">
    <fill>
      <patternFill patternType="none"/>
    </fill>
    <fill>
      <patternFill patternType="gray125"/>
    </fill>
    <fill>
      <patternFill patternType="solid">
        <fgColor indexed="40"/>
        <bgColor indexed="64"/>
      </patternFill>
    </fill>
    <fill>
      <patternFill patternType="solid">
        <fgColor indexed="2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002060"/>
        <bgColor indexed="64"/>
      </patternFill>
    </fill>
    <fill>
      <patternFill patternType="solid">
        <fgColor theme="3" tint="0.39997558519241921"/>
        <bgColor indexed="64"/>
      </patternFill>
    </fill>
    <fill>
      <patternFill patternType="solid">
        <fgColor theme="4"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medium">
        <color rgb="FF0070C0"/>
      </top>
      <bottom/>
      <diagonal/>
    </border>
    <border>
      <left style="medium">
        <color rgb="FF0070C0"/>
      </left>
      <right/>
      <top style="thin">
        <color rgb="FF0070C0"/>
      </top>
      <bottom style="thin">
        <color rgb="FF0070C0"/>
      </bottom>
      <diagonal/>
    </border>
    <border>
      <left style="medium">
        <color rgb="FF0070C0"/>
      </left>
      <right style="thin">
        <color rgb="FF0070C0"/>
      </right>
      <top style="thin">
        <color rgb="FF0070C0"/>
      </top>
      <bottom/>
      <diagonal/>
    </border>
    <border>
      <left style="thin">
        <color rgb="FF0070C0"/>
      </left>
      <right style="thin">
        <color rgb="FF0070C0"/>
      </right>
      <top style="thin">
        <color rgb="FF0070C0"/>
      </top>
      <bottom/>
      <diagonal/>
    </border>
    <border>
      <left/>
      <right style="medium">
        <color rgb="FF0070C0"/>
      </right>
      <top style="medium">
        <color rgb="FF0070C0"/>
      </top>
      <bottom style="thin">
        <color rgb="FF0070C0"/>
      </bottom>
      <diagonal/>
    </border>
    <border>
      <left style="medium">
        <color rgb="FF0070C0"/>
      </left>
      <right/>
      <top style="medium">
        <color rgb="FF0070C0"/>
      </top>
      <bottom style="thin">
        <color rgb="FF0070C0"/>
      </bottom>
      <diagonal/>
    </border>
    <border>
      <left/>
      <right/>
      <top style="medium">
        <color rgb="FF0070C0"/>
      </top>
      <bottom style="thin">
        <color rgb="FF0070C0"/>
      </bottom>
      <diagonal/>
    </border>
    <border>
      <left style="medium">
        <color rgb="FF0070C0"/>
      </left>
      <right/>
      <top/>
      <bottom style="thin">
        <color rgb="FF0070C0"/>
      </bottom>
      <diagonal/>
    </border>
    <border>
      <left/>
      <right/>
      <top/>
      <bottom style="thin">
        <color rgb="FF0070C0"/>
      </bottom>
      <diagonal/>
    </border>
    <border>
      <left style="medium">
        <color rgb="FF0070C0"/>
      </left>
      <right style="thin">
        <color theme="3" tint="0.39994506668294322"/>
      </right>
      <top style="medium">
        <color rgb="FF0070C0"/>
      </top>
      <bottom style="medium">
        <color rgb="FF0070C0"/>
      </bottom>
      <diagonal/>
    </border>
    <border>
      <left style="thin">
        <color theme="3" tint="0.39994506668294322"/>
      </left>
      <right style="thin">
        <color theme="3" tint="0.39994506668294322"/>
      </right>
      <top style="medium">
        <color rgb="FF0070C0"/>
      </top>
      <bottom style="medium">
        <color rgb="FF0070C0"/>
      </bottom>
      <diagonal/>
    </border>
    <border>
      <left style="medium">
        <color rgb="FF0070C0"/>
      </left>
      <right/>
      <top style="medium">
        <color rgb="FF0070C0"/>
      </top>
      <bottom/>
      <diagonal/>
    </border>
    <border>
      <left/>
      <right style="thin">
        <color rgb="FF0070C0"/>
      </right>
      <top style="medium">
        <color rgb="FF0070C0"/>
      </top>
      <bottom/>
      <diagonal/>
    </border>
    <border>
      <left/>
      <right/>
      <top style="thin">
        <color rgb="FF0070C0"/>
      </top>
      <bottom style="medium">
        <color rgb="FF0070C0"/>
      </bottom>
      <diagonal/>
    </border>
    <border>
      <left style="medium">
        <color rgb="FF0070C0"/>
      </left>
      <right/>
      <top style="thin">
        <color rgb="FF0070C0"/>
      </top>
      <bottom style="medium">
        <color rgb="FF0070C0"/>
      </bottom>
      <diagonal/>
    </border>
    <border>
      <left/>
      <right style="thin">
        <color rgb="FF0070C0"/>
      </right>
      <top style="thin">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top style="medium">
        <color rgb="FF0070C0"/>
      </top>
      <bottom/>
      <diagonal/>
    </border>
    <border>
      <left style="thin">
        <color rgb="FF0070C0"/>
      </left>
      <right/>
      <top style="thin">
        <color rgb="FF0070C0"/>
      </top>
      <bottom style="medium">
        <color rgb="FF0070C0"/>
      </bottom>
      <diagonal/>
    </border>
    <border>
      <left style="thin">
        <color indexed="64"/>
      </left>
      <right style="medium">
        <color rgb="FF0070C0"/>
      </right>
      <top style="medium">
        <color rgb="FF0070C0"/>
      </top>
      <bottom/>
      <diagonal/>
    </border>
    <border>
      <left/>
      <right style="medium">
        <color rgb="FF0070C0"/>
      </right>
      <top style="medium">
        <color rgb="FF0070C0"/>
      </top>
      <bottom/>
      <diagonal/>
    </border>
    <border>
      <left style="thin">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rgb="FF0070C0"/>
      </left>
      <right/>
      <top style="thin">
        <color rgb="FF0070C0"/>
      </top>
      <bottom/>
      <diagonal/>
    </border>
    <border>
      <left style="thin">
        <color rgb="FF0070C0"/>
      </left>
      <right style="medium">
        <color rgb="FF0070C0"/>
      </right>
      <top style="thin">
        <color rgb="FF0070C0"/>
      </top>
      <bottom/>
      <diagonal/>
    </border>
    <border>
      <left style="thin">
        <color theme="3" tint="0.39994506668294322"/>
      </left>
      <right/>
      <top style="medium">
        <color rgb="FF0070C0"/>
      </top>
      <bottom style="medium">
        <color rgb="FF0070C0"/>
      </bottom>
      <diagonal/>
    </border>
    <border>
      <left style="medium">
        <color rgb="FF0070C0"/>
      </left>
      <right/>
      <top style="medium">
        <color rgb="FF0070C0"/>
      </top>
      <bottom style="medium">
        <color rgb="FF0070C0"/>
      </bottom>
      <diagonal/>
    </border>
    <border>
      <left style="thin">
        <color theme="3" tint="0.39994506668294322"/>
      </left>
      <right style="thin">
        <color theme="3" tint="0.39991454817346722"/>
      </right>
      <top style="medium">
        <color rgb="FF0070C0"/>
      </top>
      <bottom style="medium">
        <color rgb="FF0070C0"/>
      </bottom>
      <diagonal/>
    </border>
  </borders>
  <cellStyleXfs count="1">
    <xf numFmtId="0" fontId="0" fillId="0" borderId="0"/>
  </cellStyleXfs>
  <cellXfs count="152">
    <xf numFmtId="0" fontId="0" fillId="0" borderId="0" xfId="0"/>
    <xf numFmtId="0" fontId="2" fillId="2" borderId="0" xfId="0" applyFont="1" applyFill="1"/>
    <xf numFmtId="0" fontId="3" fillId="2" borderId="0" xfId="0" applyFont="1" applyFill="1"/>
    <xf numFmtId="0" fontId="5" fillId="3" borderId="1" xfId="0" applyFont="1" applyFill="1" applyBorder="1"/>
    <xf numFmtId="49" fontId="5" fillId="0" borderId="1" xfId="0" applyNumberFormat="1" applyFont="1" applyBorder="1" applyAlignment="1">
      <alignment wrapText="1"/>
    </xf>
    <xf numFmtId="49" fontId="4" fillId="0" borderId="1" xfId="0" applyNumberFormat="1" applyFont="1" applyBorder="1" applyAlignment="1">
      <alignment wrapText="1"/>
    </xf>
    <xf numFmtId="0" fontId="4" fillId="0" borderId="1" xfId="0" applyFont="1" applyBorder="1"/>
    <xf numFmtId="0" fontId="5" fillId="0" borderId="1" xfId="0" applyFont="1" applyBorder="1" applyAlignment="1">
      <alignment wrapText="1"/>
    </xf>
    <xf numFmtId="0" fontId="4" fillId="0" borderId="1" xfId="0" applyFont="1" applyBorder="1" applyAlignment="1">
      <alignment wrapText="1"/>
    </xf>
    <xf numFmtId="0" fontId="3" fillId="0" borderId="0" xfId="0" applyFont="1"/>
    <xf numFmtId="0" fontId="4" fillId="0" borderId="0" xfId="0" applyFont="1"/>
    <xf numFmtId="0" fontId="7" fillId="0" borderId="0" xfId="0" applyFont="1"/>
    <xf numFmtId="0" fontId="0" fillId="0" borderId="0" xfId="0" applyAlignment="1">
      <alignment horizontal="left"/>
    </xf>
    <xf numFmtId="0" fontId="4" fillId="0" borderId="0" xfId="0" applyFont="1" applyAlignment="1">
      <alignment horizontal="left"/>
    </xf>
    <xf numFmtId="4" fontId="0" fillId="0" borderId="0" xfId="0" applyNumberFormat="1"/>
    <xf numFmtId="0" fontId="12" fillId="0" borderId="0" xfId="0" applyFont="1" applyAlignment="1">
      <alignment vertical="top" wrapText="1"/>
    </xf>
    <xf numFmtId="4" fontId="16" fillId="0" borderId="0" xfId="0" applyNumberFormat="1" applyFont="1" applyAlignment="1">
      <alignment horizontal="right" vertical="center" wrapText="1"/>
    </xf>
    <xf numFmtId="49" fontId="13" fillId="5" borderId="9" xfId="0" applyNumberFormat="1" applyFont="1" applyFill="1" applyBorder="1" applyAlignment="1">
      <alignment vertical="top" wrapText="1"/>
    </xf>
    <xf numFmtId="0" fontId="1" fillId="0" borderId="0" xfId="0" applyFont="1"/>
    <xf numFmtId="4" fontId="15" fillId="0" borderId="6" xfId="0" applyNumberFormat="1" applyFont="1" applyBorder="1" applyAlignment="1">
      <alignment horizontal="center" vertical="center" wrapText="1"/>
    </xf>
    <xf numFmtId="4" fontId="14" fillId="0" borderId="6" xfId="0" applyNumberFormat="1" applyFont="1" applyBorder="1" applyAlignment="1">
      <alignment horizontal="center" vertical="center" wrapText="1"/>
    </xf>
    <xf numFmtId="0" fontId="23" fillId="5" borderId="17" xfId="0" applyFont="1" applyFill="1" applyBorder="1" applyAlignment="1">
      <alignment vertical="top" wrapText="1"/>
    </xf>
    <xf numFmtId="0" fontId="22" fillId="5" borderId="17" xfId="0" applyFont="1" applyFill="1" applyBorder="1" applyAlignment="1">
      <alignment vertical="top" wrapText="1"/>
    </xf>
    <xf numFmtId="0" fontId="17" fillId="5" borderId="7" xfId="0" applyFont="1" applyFill="1" applyBorder="1" applyAlignment="1">
      <alignment horizontal="left" vertical="top" wrapText="1"/>
    </xf>
    <xf numFmtId="0" fontId="19" fillId="5" borderId="7" xfId="0" applyFont="1" applyFill="1" applyBorder="1" applyAlignment="1">
      <alignment horizontal="left" vertical="top" wrapText="1"/>
    </xf>
    <xf numFmtId="4" fontId="15" fillId="0" borderId="7" xfId="0" applyNumberFormat="1" applyFont="1" applyBorder="1" applyAlignment="1">
      <alignment horizontal="center" vertical="center" wrapText="1"/>
    </xf>
    <xf numFmtId="0" fontId="15" fillId="0" borderId="7" xfId="0" applyFont="1" applyBorder="1" applyAlignment="1">
      <alignment horizontal="left" vertical="top" wrapText="1"/>
    </xf>
    <xf numFmtId="0" fontId="15" fillId="0" borderId="6" xfId="0" applyFont="1" applyBorder="1" applyAlignment="1">
      <alignment horizontal="left" vertical="top" wrapText="1"/>
    </xf>
    <xf numFmtId="0" fontId="24" fillId="9" borderId="16" xfId="0" applyFont="1" applyFill="1" applyBorder="1" applyAlignment="1">
      <alignment vertical="center" wrapText="1"/>
    </xf>
    <xf numFmtId="0" fontId="25" fillId="9" borderId="16" xfId="0" applyFont="1" applyFill="1" applyBorder="1" applyAlignment="1">
      <alignment vertical="center" wrapText="1"/>
    </xf>
    <xf numFmtId="0" fontId="20" fillId="0" borderId="0" xfId="0" applyFont="1" applyAlignment="1">
      <alignment horizontal="left"/>
    </xf>
    <xf numFmtId="0" fontId="1" fillId="0" borderId="0" xfId="0" applyFont="1" applyAlignment="1">
      <alignment horizontal="left" vertical="center"/>
    </xf>
    <xf numFmtId="0" fontId="28" fillId="0" borderId="0" xfId="0" applyFont="1"/>
    <xf numFmtId="3" fontId="15" fillId="0" borderId="6" xfId="0" applyNumberFormat="1" applyFont="1" applyBorder="1" applyAlignment="1">
      <alignment horizontal="center" vertical="center" wrapText="1"/>
    </xf>
    <xf numFmtId="3" fontId="15" fillId="0" borderId="7" xfId="0" applyNumberFormat="1" applyFont="1" applyBorder="1" applyAlignment="1">
      <alignment horizontal="center" vertical="center" wrapText="1"/>
    </xf>
    <xf numFmtId="49" fontId="26" fillId="9" borderId="33" xfId="0" applyNumberFormat="1" applyFont="1" applyFill="1" applyBorder="1" applyAlignment="1">
      <alignment vertical="center" wrapText="1"/>
    </xf>
    <xf numFmtId="4" fontId="12" fillId="11" borderId="7" xfId="0" applyNumberFormat="1" applyFont="1" applyFill="1" applyBorder="1" applyAlignment="1">
      <alignment vertical="center" wrapText="1"/>
    </xf>
    <xf numFmtId="4" fontId="11" fillId="8" borderId="7" xfId="0" applyNumberFormat="1" applyFont="1" applyFill="1" applyBorder="1" applyAlignment="1">
      <alignment vertical="center" wrapText="1"/>
    </xf>
    <xf numFmtId="4" fontId="15" fillId="0" borderId="7" xfId="0" applyNumberFormat="1" applyFont="1" applyBorder="1" applyAlignment="1">
      <alignment vertical="center" wrapText="1"/>
    </xf>
    <xf numFmtId="4" fontId="11" fillId="5" borderId="7" xfId="0" applyNumberFormat="1" applyFont="1" applyFill="1" applyBorder="1" applyAlignment="1">
      <alignment vertical="center" wrapText="1"/>
    </xf>
    <xf numFmtId="4" fontId="12" fillId="8" borderId="7" xfId="0" applyNumberFormat="1" applyFont="1" applyFill="1" applyBorder="1" applyAlignment="1">
      <alignment vertical="center"/>
    </xf>
    <xf numFmtId="4" fontId="15" fillId="0" borderId="7" xfId="0" applyNumberFormat="1" applyFont="1" applyBorder="1" applyAlignment="1">
      <alignment vertical="center"/>
    </xf>
    <xf numFmtId="4" fontId="18" fillId="8" borderId="7" xfId="0" applyNumberFormat="1" applyFont="1" applyFill="1" applyBorder="1" applyAlignment="1">
      <alignment vertical="center" wrapText="1"/>
    </xf>
    <xf numFmtId="4" fontId="16" fillId="7" borderId="34" xfId="0" applyNumberFormat="1" applyFont="1" applyFill="1" applyBorder="1" applyAlignment="1">
      <alignment vertical="center" wrapText="1"/>
    </xf>
    <xf numFmtId="0" fontId="0" fillId="10" borderId="10" xfId="0" applyFill="1" applyBorder="1"/>
    <xf numFmtId="0" fontId="0" fillId="11" borderId="10" xfId="0" applyFill="1" applyBorder="1"/>
    <xf numFmtId="0" fontId="0" fillId="8" borderId="10" xfId="0" applyFill="1" applyBorder="1"/>
    <xf numFmtId="0" fontId="0" fillId="7" borderId="12" xfId="0" applyFill="1" applyBorder="1"/>
    <xf numFmtId="4" fontId="12" fillId="11" borderId="7" xfId="0" applyNumberFormat="1" applyFont="1" applyFill="1" applyBorder="1" applyAlignment="1">
      <alignment vertical="center"/>
    </xf>
    <xf numFmtId="4" fontId="12" fillId="4" borderId="7" xfId="0" applyNumberFormat="1" applyFont="1" applyFill="1" applyBorder="1" applyAlignment="1">
      <alignment vertical="center" wrapText="1"/>
    </xf>
    <xf numFmtId="4" fontId="12" fillId="4" borderId="7" xfId="0" applyNumberFormat="1" applyFont="1" applyFill="1" applyBorder="1" applyAlignment="1">
      <alignment vertical="center"/>
    </xf>
    <xf numFmtId="4" fontId="10" fillId="0" borderId="7" xfId="0" applyNumberFormat="1" applyFont="1" applyBorder="1" applyAlignment="1">
      <alignment vertical="center" wrapText="1"/>
    </xf>
    <xf numFmtId="4" fontId="19" fillId="0" borderId="7" xfId="0" applyNumberFormat="1" applyFont="1" applyBorder="1" applyAlignment="1">
      <alignment vertical="center" wrapText="1"/>
    </xf>
    <xf numFmtId="0" fontId="24" fillId="9" borderId="16" xfId="0" applyFont="1" applyFill="1" applyBorder="1" applyAlignment="1">
      <alignment horizontal="center" vertical="center" wrapText="1"/>
    </xf>
    <xf numFmtId="0" fontId="30" fillId="9" borderId="35" xfId="0" applyFont="1" applyFill="1" applyBorder="1" applyAlignment="1">
      <alignment horizontal="center" vertical="center" wrapText="1"/>
    </xf>
    <xf numFmtId="4" fontId="16" fillId="7" borderId="40" xfId="0" applyNumberFormat="1" applyFont="1" applyFill="1" applyBorder="1" applyAlignment="1">
      <alignment vertical="center" wrapText="1"/>
    </xf>
    <xf numFmtId="0" fontId="0" fillId="0" borderId="10" xfId="0" applyBorder="1" applyAlignment="1">
      <alignment wrapText="1"/>
    </xf>
    <xf numFmtId="0" fontId="0" fillId="8" borderId="10" xfId="0" applyFill="1" applyBorder="1" applyAlignment="1">
      <alignment wrapText="1"/>
    </xf>
    <xf numFmtId="0" fontId="0" fillId="7" borderId="12" xfId="0" applyFill="1" applyBorder="1" applyAlignment="1">
      <alignment wrapText="1"/>
    </xf>
    <xf numFmtId="0" fontId="0" fillId="10" borderId="36" xfId="0" applyFill="1" applyBorder="1" applyAlignment="1">
      <alignment wrapText="1"/>
    </xf>
    <xf numFmtId="0" fontId="0" fillId="11" borderId="10" xfId="0" applyFill="1" applyBorder="1" applyAlignment="1">
      <alignment wrapText="1"/>
    </xf>
    <xf numFmtId="0" fontId="0" fillId="0" borderId="0" xfId="0" applyAlignment="1">
      <alignment wrapText="1"/>
    </xf>
    <xf numFmtId="0" fontId="0" fillId="4" borderId="10" xfId="0" applyFill="1" applyBorder="1" applyAlignment="1">
      <alignment wrapText="1"/>
    </xf>
    <xf numFmtId="0" fontId="0" fillId="5" borderId="10" xfId="0" applyFill="1" applyBorder="1" applyAlignment="1">
      <alignment wrapText="1"/>
    </xf>
    <xf numFmtId="0" fontId="0" fillId="7" borderId="41" xfId="0" applyFill="1" applyBorder="1" applyAlignment="1">
      <alignment wrapText="1"/>
    </xf>
    <xf numFmtId="0" fontId="0" fillId="6" borderId="39" xfId="0" applyFill="1" applyBorder="1" applyAlignment="1">
      <alignment wrapText="1"/>
    </xf>
    <xf numFmtId="4" fontId="16" fillId="6" borderId="42" xfId="0" applyNumberFormat="1" applyFont="1" applyFill="1" applyBorder="1" applyAlignment="1">
      <alignment vertical="center" wrapText="1"/>
    </xf>
    <xf numFmtId="0" fontId="0" fillId="10" borderId="8" xfId="0" applyFill="1" applyBorder="1"/>
    <xf numFmtId="0" fontId="0" fillId="6" borderId="12" xfId="0" applyFill="1" applyBorder="1"/>
    <xf numFmtId="0" fontId="30" fillId="9" borderId="8" xfId="0" applyFont="1" applyFill="1" applyBorder="1" applyAlignment="1">
      <alignment horizontal="center" vertical="center" wrapText="1"/>
    </xf>
    <xf numFmtId="0" fontId="32" fillId="8" borderId="10" xfId="0" applyFont="1" applyFill="1" applyBorder="1" applyAlignment="1">
      <alignment horizontal="left" vertical="top"/>
    </xf>
    <xf numFmtId="0" fontId="32" fillId="7" borderId="10" xfId="0" applyFont="1" applyFill="1" applyBorder="1" applyAlignment="1">
      <alignment horizontal="left" vertical="top"/>
    </xf>
    <xf numFmtId="0" fontId="32" fillId="8" borderId="10" xfId="0" applyFont="1" applyFill="1" applyBorder="1" applyAlignment="1">
      <alignment horizontal="left" vertical="top" wrapText="1"/>
    </xf>
    <xf numFmtId="0" fontId="32" fillId="11" borderId="10" xfId="0" applyFont="1" applyFill="1" applyBorder="1" applyAlignment="1">
      <alignment horizontal="left" vertical="top" wrapText="1"/>
    </xf>
    <xf numFmtId="0" fontId="32" fillId="8" borderId="10" xfId="0" applyFont="1" applyFill="1" applyBorder="1" applyAlignment="1">
      <alignment wrapText="1"/>
    </xf>
    <xf numFmtId="0" fontId="32" fillId="7" borderId="12" xfId="0" applyFont="1" applyFill="1" applyBorder="1" applyAlignment="1">
      <alignment wrapText="1"/>
    </xf>
    <xf numFmtId="0" fontId="33" fillId="0" borderId="10" xfId="0" applyFont="1" applyBorder="1" applyAlignment="1">
      <alignment horizontal="left" vertical="top" wrapText="1"/>
    </xf>
    <xf numFmtId="0" fontId="33" fillId="8" borderId="10" xfId="0" applyFont="1" applyFill="1" applyBorder="1" applyAlignment="1">
      <alignment horizontal="left" vertical="top" wrapText="1"/>
    </xf>
    <xf numFmtId="0" fontId="33" fillId="11" borderId="10" xfId="0" applyFont="1" applyFill="1" applyBorder="1" applyAlignment="1">
      <alignment horizontal="left" vertical="top" wrapText="1"/>
    </xf>
    <xf numFmtId="0" fontId="35" fillId="9" borderId="16" xfId="0" applyFont="1" applyFill="1" applyBorder="1" applyAlignment="1">
      <alignment vertical="center" wrapText="1"/>
    </xf>
    <xf numFmtId="0" fontId="29" fillId="0" borderId="0" xfId="0" applyFont="1" applyAlignment="1">
      <alignment horizontal="left"/>
    </xf>
    <xf numFmtId="0" fontId="0" fillId="10" borderId="39" xfId="0" applyFill="1" applyBorder="1" applyAlignment="1">
      <alignment wrapText="1"/>
    </xf>
    <xf numFmtId="4" fontId="21" fillId="10" borderId="32" xfId="0" applyNumberFormat="1" applyFont="1" applyFill="1" applyBorder="1" applyAlignment="1">
      <alignment vertical="center" wrapText="1"/>
    </xf>
    <xf numFmtId="4" fontId="21" fillId="6" borderId="44" xfId="0" applyNumberFormat="1" applyFont="1" applyFill="1" applyBorder="1" applyAlignment="1">
      <alignment vertical="center" wrapText="1"/>
    </xf>
    <xf numFmtId="0" fontId="5" fillId="3" borderId="2" xfId="0" applyFont="1" applyFill="1" applyBorder="1" applyAlignment="1">
      <alignment horizontal="center" vertical="top" wrapText="1"/>
    </xf>
    <xf numFmtId="0" fontId="5" fillId="3" borderId="2" xfId="0" applyFont="1" applyFill="1" applyBorder="1" applyAlignment="1">
      <alignment horizontal="center" vertical="top"/>
    </xf>
    <xf numFmtId="0" fontId="6" fillId="3" borderId="2" xfId="0" applyFont="1" applyFill="1" applyBorder="1" applyAlignment="1">
      <alignment horizontal="center" vertical="top"/>
    </xf>
    <xf numFmtId="0" fontId="7" fillId="0" borderId="2" xfId="0" applyFont="1" applyBorder="1" applyAlignment="1">
      <alignment vertical="top" wrapText="1"/>
    </xf>
    <xf numFmtId="0" fontId="4" fillId="3" borderId="2" xfId="0" applyFont="1" applyFill="1" applyBorder="1" applyAlignment="1">
      <alignment horizontal="left" vertical="top" wrapText="1" indent="1"/>
    </xf>
    <xf numFmtId="0" fontId="5" fillId="3" borderId="2" xfId="0" applyFont="1" applyFill="1" applyBorder="1" applyAlignment="1">
      <alignment vertical="top" wrapText="1"/>
    </xf>
    <xf numFmtId="0" fontId="6" fillId="0" borderId="2" xfId="0" applyFont="1" applyBorder="1" applyAlignment="1">
      <alignment vertical="top" wrapText="1"/>
    </xf>
    <xf numFmtId="0" fontId="5" fillId="3" borderId="3" xfId="0" applyFont="1" applyFill="1" applyBorder="1" applyAlignment="1">
      <alignment horizontal="center"/>
    </xf>
    <xf numFmtId="0" fontId="5" fillId="3" borderId="5" xfId="0" applyFont="1" applyFill="1" applyBorder="1" applyAlignment="1">
      <alignment horizontal="center"/>
    </xf>
    <xf numFmtId="0" fontId="7" fillId="0" borderId="0" xfId="0" applyFont="1" applyAlignment="1">
      <alignment horizontal="left"/>
    </xf>
    <xf numFmtId="0" fontId="7" fillId="0" borderId="4" xfId="0" applyFont="1" applyBorder="1" applyAlignment="1">
      <alignment horizontal="left"/>
    </xf>
    <xf numFmtId="0" fontId="5" fillId="3" borderId="1" xfId="0" applyFont="1" applyFill="1" applyBorder="1" applyAlignment="1">
      <alignment horizontal="center"/>
    </xf>
    <xf numFmtId="0" fontId="12" fillId="11" borderId="9" xfId="0" applyFont="1" applyFill="1" applyBorder="1" applyAlignment="1">
      <alignment horizontal="left" vertical="top" wrapText="1"/>
    </xf>
    <xf numFmtId="0" fontId="12" fillId="11" borderId="6" xfId="0" applyFont="1" applyFill="1" applyBorder="1" applyAlignment="1">
      <alignment horizontal="left" vertical="top" wrapText="1"/>
    </xf>
    <xf numFmtId="0" fontId="11" fillId="8" borderId="9" xfId="0" applyFont="1" applyFill="1" applyBorder="1" applyAlignment="1" applyProtection="1">
      <alignment horizontal="left" vertical="top" wrapText="1"/>
      <protection locked="0"/>
    </xf>
    <xf numFmtId="0" fontId="11" fillId="8" borderId="6" xfId="0" applyFont="1" applyFill="1" applyBorder="1" applyAlignment="1" applyProtection="1">
      <alignment horizontal="left" vertical="top" wrapText="1"/>
      <protection locked="0"/>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2" fillId="7" borderId="18" xfId="0" applyFont="1" applyFill="1" applyBorder="1" applyAlignment="1">
      <alignment vertical="top" wrapText="1"/>
    </xf>
    <xf numFmtId="0" fontId="12" fillId="7" borderId="19" xfId="0" applyFont="1" applyFill="1" applyBorder="1" applyAlignment="1">
      <alignment vertical="top" wrapText="1"/>
    </xf>
    <xf numFmtId="0" fontId="16" fillId="6" borderId="25" xfId="0" applyFont="1" applyFill="1" applyBorder="1" applyAlignment="1">
      <alignment horizontal="left" vertical="top" wrapText="1"/>
    </xf>
    <xf numFmtId="0" fontId="16" fillId="6" borderId="26" xfId="0" applyFont="1" applyFill="1" applyBorder="1" applyAlignment="1">
      <alignment horizontal="left" vertical="top" wrapText="1"/>
    </xf>
    <xf numFmtId="0" fontId="27" fillId="9" borderId="30" xfId="0" applyFont="1" applyFill="1" applyBorder="1" applyAlignment="1">
      <alignment horizontal="left"/>
    </xf>
    <xf numFmtId="0" fontId="27" fillId="9" borderId="31" xfId="0" applyFont="1" applyFill="1" applyBorder="1" applyAlignment="1">
      <alignment horizontal="left"/>
    </xf>
    <xf numFmtId="0" fontId="27" fillId="9" borderId="27" xfId="0" applyFont="1" applyFill="1" applyBorder="1" applyAlignment="1">
      <alignment horizontal="left"/>
    </xf>
    <xf numFmtId="0" fontId="27" fillId="9" borderId="28" xfId="0" applyFont="1" applyFill="1" applyBorder="1" applyAlignment="1">
      <alignment horizontal="left"/>
    </xf>
    <xf numFmtId="0" fontId="24" fillId="9" borderId="27" xfId="0" applyFont="1" applyFill="1" applyBorder="1" applyAlignment="1">
      <alignment horizontal="center" vertical="center"/>
    </xf>
    <xf numFmtId="0" fontId="24" fillId="9" borderId="28" xfId="0" applyFont="1" applyFill="1" applyBorder="1" applyAlignment="1">
      <alignment horizontal="center" vertical="center"/>
    </xf>
    <xf numFmtId="0" fontId="12" fillId="7" borderId="30" xfId="0" applyFont="1" applyFill="1" applyBorder="1" applyAlignment="1">
      <alignment horizontal="left" vertical="top" wrapText="1"/>
    </xf>
    <xf numFmtId="0" fontId="12" fillId="7" borderId="29" xfId="0" applyFont="1" applyFill="1" applyBorder="1" applyAlignment="1">
      <alignment horizontal="left" vertical="top" wrapText="1"/>
    </xf>
    <xf numFmtId="0" fontId="12" fillId="7" borderId="31" xfId="0" applyFont="1" applyFill="1" applyBorder="1" applyAlignment="1">
      <alignment horizontal="left" vertical="top" wrapText="1"/>
    </xf>
    <xf numFmtId="0" fontId="18" fillId="8" borderId="17" xfId="0" applyFont="1" applyFill="1" applyBorder="1" applyAlignment="1">
      <alignment horizontal="left" vertical="top" wrapText="1"/>
    </xf>
    <xf numFmtId="0" fontId="18" fillId="8" borderId="14" xfId="0" applyFont="1" applyFill="1" applyBorder="1" applyAlignment="1">
      <alignment horizontal="left" vertical="top" wrapText="1"/>
    </xf>
    <xf numFmtId="0" fontId="18" fillId="8" borderId="15" xfId="0" applyFont="1" applyFill="1" applyBorder="1" applyAlignment="1">
      <alignment horizontal="left" vertical="top" wrapText="1"/>
    </xf>
    <xf numFmtId="0" fontId="18" fillId="10" borderId="21" xfId="0" applyFont="1" applyFill="1" applyBorder="1" applyAlignment="1">
      <alignment horizontal="center" vertical="center"/>
    </xf>
    <xf numFmtId="0" fontId="18" fillId="10" borderId="22" xfId="0" applyFont="1" applyFill="1" applyBorder="1" applyAlignment="1">
      <alignment horizontal="center" vertical="center"/>
    </xf>
    <xf numFmtId="0" fontId="18" fillId="10" borderId="23" xfId="0" applyFont="1" applyFill="1" applyBorder="1" applyAlignment="1">
      <alignment horizontal="center" vertical="center"/>
    </xf>
    <xf numFmtId="0" fontId="18" fillId="10" borderId="24" xfId="0" applyFont="1" applyFill="1" applyBorder="1" applyAlignment="1">
      <alignment horizontal="center" vertical="center"/>
    </xf>
    <xf numFmtId="0" fontId="11" fillId="8" borderId="17" xfId="0" applyFont="1" applyFill="1" applyBorder="1" applyAlignment="1">
      <alignment horizontal="left" vertical="top" wrapText="1"/>
    </xf>
    <xf numFmtId="0" fontId="11" fillId="8" borderId="14" xfId="0" applyFont="1" applyFill="1" applyBorder="1" applyAlignment="1">
      <alignment horizontal="left" vertical="top" wrapText="1"/>
    </xf>
    <xf numFmtId="0" fontId="11" fillId="8" borderId="15" xfId="0" applyFont="1" applyFill="1" applyBorder="1" applyAlignment="1">
      <alignment horizontal="left" vertical="top" wrapText="1"/>
    </xf>
    <xf numFmtId="0" fontId="12" fillId="11" borderId="9" xfId="0" applyFont="1" applyFill="1" applyBorder="1" applyAlignment="1">
      <alignment horizontal="left" vertical="center"/>
    </xf>
    <xf numFmtId="0" fontId="12" fillId="11" borderId="6" xfId="0" applyFont="1" applyFill="1" applyBorder="1" applyAlignment="1">
      <alignment horizontal="left" vertical="center"/>
    </xf>
    <xf numFmtId="0" fontId="11" fillId="8" borderId="9" xfId="0" applyFont="1" applyFill="1" applyBorder="1" applyAlignment="1">
      <alignment horizontal="left" vertical="top" wrapText="1"/>
    </xf>
    <xf numFmtId="0" fontId="11" fillId="8" borderId="6" xfId="0" applyFont="1" applyFill="1" applyBorder="1" applyAlignment="1">
      <alignment horizontal="left" vertical="top" wrapText="1"/>
    </xf>
    <xf numFmtId="0" fontId="12" fillId="7" borderId="11" xfId="0" applyFont="1" applyFill="1" applyBorder="1" applyAlignment="1">
      <alignment vertical="top" wrapText="1"/>
    </xf>
    <xf numFmtId="0" fontId="12" fillId="7" borderId="13" xfId="0" applyFont="1" applyFill="1" applyBorder="1" applyAlignment="1">
      <alignment vertical="top" wrapText="1"/>
    </xf>
    <xf numFmtId="0" fontId="31" fillId="0" borderId="0" xfId="0" applyFont="1" applyAlignment="1">
      <alignment horizontal="center"/>
    </xf>
    <xf numFmtId="0" fontId="34" fillId="0" borderId="0" xfId="0" applyFont="1" applyAlignment="1">
      <alignment horizontal="left" vertical="top" wrapText="1"/>
    </xf>
    <xf numFmtId="0" fontId="16" fillId="10" borderId="43" xfId="0" applyFont="1" applyFill="1" applyBorder="1" applyAlignment="1">
      <alignment horizontal="left" vertical="top" wrapText="1"/>
    </xf>
    <xf numFmtId="0" fontId="16" fillId="10" borderId="38" xfId="0" applyFont="1" applyFill="1" applyBorder="1" applyAlignment="1">
      <alignment horizontal="left" vertical="top"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8" fillId="10" borderId="20" xfId="0" applyFont="1" applyFill="1" applyBorder="1" applyAlignment="1">
      <alignment horizontal="center" vertical="center"/>
    </xf>
    <xf numFmtId="0" fontId="12" fillId="8" borderId="9" xfId="0" applyFont="1" applyFill="1" applyBorder="1" applyAlignment="1">
      <alignment horizontal="left" vertical="center"/>
    </xf>
    <xf numFmtId="0" fontId="12" fillId="8" borderId="6" xfId="0" applyFont="1" applyFill="1" applyBorder="1" applyAlignment="1">
      <alignment horizontal="left" vertical="center"/>
    </xf>
    <xf numFmtId="0" fontId="11" fillId="5" borderId="9" xfId="0" applyFont="1" applyFill="1" applyBorder="1" applyAlignment="1">
      <alignment horizontal="left" vertical="top" wrapText="1"/>
    </xf>
    <xf numFmtId="0" fontId="11" fillId="5" borderId="6"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4" borderId="6" xfId="0" applyFont="1" applyFill="1" applyBorder="1" applyAlignment="1">
      <alignment horizontal="left" vertical="top" wrapText="1"/>
    </xf>
    <xf numFmtId="0" fontId="11" fillId="5" borderId="9" xfId="0" applyFont="1" applyFill="1" applyBorder="1" applyAlignment="1" applyProtection="1">
      <alignment horizontal="left" vertical="top" wrapText="1"/>
      <protection locked="0"/>
    </xf>
    <xf numFmtId="0" fontId="11" fillId="5" borderId="6" xfId="0" applyFont="1" applyFill="1" applyBorder="1" applyAlignment="1" applyProtection="1">
      <alignment horizontal="left" vertical="top" wrapText="1"/>
      <protection locked="0"/>
    </xf>
    <xf numFmtId="0" fontId="12" fillId="4" borderId="9" xfId="0" applyFont="1" applyFill="1" applyBorder="1" applyAlignment="1">
      <alignment horizontal="left" vertical="center"/>
    </xf>
    <xf numFmtId="0" fontId="12" fillId="4" borderId="6" xfId="0" applyFont="1" applyFill="1" applyBorder="1" applyAlignment="1">
      <alignment horizontal="left" vertical="center"/>
    </xf>
    <xf numFmtId="0" fontId="36" fillId="0" borderId="0" xfId="0" applyFont="1"/>
    <xf numFmtId="0" fontId="37" fillId="0" borderId="0" xfId="0" applyFont="1" applyAlignment="1">
      <alignment horizontal="center"/>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11906</xdr:colOff>
      <xdr:row>12</xdr:row>
      <xdr:rowOff>0</xdr:rowOff>
    </xdr:from>
    <xdr:to>
      <xdr:col>3</xdr:col>
      <xdr:colOff>0</xdr:colOff>
      <xdr:row>12</xdr:row>
      <xdr:rowOff>0</xdr:rowOff>
    </xdr:to>
    <xdr:cxnSp macro="">
      <xdr:nvCxnSpPr>
        <xdr:cNvPr id="5" name="Gerade Verbindung 4">
          <a:extLst>
            <a:ext uri="{FF2B5EF4-FFF2-40B4-BE49-F238E27FC236}">
              <a16:creationId xmlns:a16="http://schemas.microsoft.com/office/drawing/2014/main" id="{00000000-0008-0000-0200-000005000000}"/>
            </a:ext>
          </a:extLst>
        </xdr:cNvPr>
        <xdr:cNvCxnSpPr/>
      </xdr:nvCxnSpPr>
      <xdr:spPr>
        <a:xfrm>
          <a:off x="4476750" y="2190750"/>
          <a:ext cx="959643" cy="5000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12</xdr:row>
      <xdr:rowOff>0</xdr:rowOff>
    </xdr:from>
    <xdr:to>
      <xdr:col>4</xdr:col>
      <xdr:colOff>0</xdr:colOff>
      <xdr:row>12</xdr:row>
      <xdr:rowOff>0</xdr:rowOff>
    </xdr:to>
    <xdr:cxnSp macro="">
      <xdr:nvCxnSpPr>
        <xdr:cNvPr id="6" name="Gerade Verbindung 5">
          <a:extLst>
            <a:ext uri="{FF2B5EF4-FFF2-40B4-BE49-F238E27FC236}">
              <a16:creationId xmlns:a16="http://schemas.microsoft.com/office/drawing/2014/main" id="{00000000-0008-0000-0200-000006000000}"/>
            </a:ext>
          </a:extLst>
        </xdr:cNvPr>
        <xdr:cNvCxnSpPr/>
      </xdr:nvCxnSpPr>
      <xdr:spPr>
        <a:xfrm>
          <a:off x="5441156" y="2190750"/>
          <a:ext cx="988219" cy="5000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12</xdr:row>
      <xdr:rowOff>0</xdr:rowOff>
    </xdr:from>
    <xdr:to>
      <xdr:col>4</xdr:col>
      <xdr:colOff>762000</xdr:colOff>
      <xdr:row>12</xdr:row>
      <xdr:rowOff>0</xdr:rowOff>
    </xdr:to>
    <xdr:cxnSp macro="">
      <xdr:nvCxnSpPr>
        <xdr:cNvPr id="10" name="Gerade Verbindung 9">
          <a:extLst>
            <a:ext uri="{FF2B5EF4-FFF2-40B4-BE49-F238E27FC236}">
              <a16:creationId xmlns:a16="http://schemas.microsoft.com/office/drawing/2014/main" id="{00000000-0008-0000-0200-00000A000000}"/>
            </a:ext>
          </a:extLst>
        </xdr:cNvPr>
        <xdr:cNvCxnSpPr/>
      </xdr:nvCxnSpPr>
      <xdr:spPr>
        <a:xfrm flipH="1" flipV="1">
          <a:off x="6465094" y="2726531"/>
          <a:ext cx="738187" cy="476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25</xdr:row>
      <xdr:rowOff>11906</xdr:rowOff>
    </xdr:from>
    <xdr:to>
      <xdr:col>4</xdr:col>
      <xdr:colOff>0</xdr:colOff>
      <xdr:row>25</xdr:row>
      <xdr:rowOff>511969</xdr:rowOff>
    </xdr:to>
    <xdr:cxnSp macro="">
      <xdr:nvCxnSpPr>
        <xdr:cNvPr id="16" name="Gerade Verbindung 2">
          <a:extLst>
            <a:ext uri="{FF2B5EF4-FFF2-40B4-BE49-F238E27FC236}">
              <a16:creationId xmlns:a16="http://schemas.microsoft.com/office/drawing/2014/main" id="{E0F31B47-3C97-4C79-BAB2-F577692C855D}"/>
            </a:ext>
          </a:extLst>
        </xdr:cNvPr>
        <xdr:cNvCxnSpPr/>
      </xdr:nvCxnSpPr>
      <xdr:spPr>
        <a:xfrm>
          <a:off x="6499489" y="2911739"/>
          <a:ext cx="980281"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25</xdr:row>
      <xdr:rowOff>11906</xdr:rowOff>
    </xdr:from>
    <xdr:to>
      <xdr:col>3</xdr:col>
      <xdr:colOff>0</xdr:colOff>
      <xdr:row>25</xdr:row>
      <xdr:rowOff>511969</xdr:rowOff>
    </xdr:to>
    <xdr:cxnSp macro="">
      <xdr:nvCxnSpPr>
        <xdr:cNvPr id="17" name="Gerade Verbindung 3">
          <a:extLst>
            <a:ext uri="{FF2B5EF4-FFF2-40B4-BE49-F238E27FC236}">
              <a16:creationId xmlns:a16="http://schemas.microsoft.com/office/drawing/2014/main" id="{56A74ADD-F1FF-4CBC-B40F-EEEB93670B35}"/>
            </a:ext>
          </a:extLst>
        </xdr:cNvPr>
        <xdr:cNvCxnSpPr/>
      </xdr:nvCxnSpPr>
      <xdr:spPr>
        <a:xfrm>
          <a:off x="5536406" y="2911739"/>
          <a:ext cx="956998"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26</xdr:row>
      <xdr:rowOff>11906</xdr:rowOff>
    </xdr:from>
    <xdr:to>
      <xdr:col>3</xdr:col>
      <xdr:colOff>0</xdr:colOff>
      <xdr:row>26</xdr:row>
      <xdr:rowOff>511969</xdr:rowOff>
    </xdr:to>
    <xdr:cxnSp macro="">
      <xdr:nvCxnSpPr>
        <xdr:cNvPr id="18" name="Gerade Verbindung 4">
          <a:extLst>
            <a:ext uri="{FF2B5EF4-FFF2-40B4-BE49-F238E27FC236}">
              <a16:creationId xmlns:a16="http://schemas.microsoft.com/office/drawing/2014/main" id="{E14BD45C-85DE-474B-BC80-7A1F5DAFD209}"/>
            </a:ext>
          </a:extLst>
        </xdr:cNvPr>
        <xdr:cNvCxnSpPr/>
      </xdr:nvCxnSpPr>
      <xdr:spPr>
        <a:xfrm>
          <a:off x="5536406" y="3271573"/>
          <a:ext cx="956998"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26</xdr:row>
      <xdr:rowOff>11906</xdr:rowOff>
    </xdr:from>
    <xdr:to>
      <xdr:col>4</xdr:col>
      <xdr:colOff>0</xdr:colOff>
      <xdr:row>26</xdr:row>
      <xdr:rowOff>511969</xdr:rowOff>
    </xdr:to>
    <xdr:cxnSp macro="">
      <xdr:nvCxnSpPr>
        <xdr:cNvPr id="19" name="Gerade Verbindung 5">
          <a:extLst>
            <a:ext uri="{FF2B5EF4-FFF2-40B4-BE49-F238E27FC236}">
              <a16:creationId xmlns:a16="http://schemas.microsoft.com/office/drawing/2014/main" id="{D2A47B93-033D-4625-A00C-D8DC19A6F842}"/>
            </a:ext>
          </a:extLst>
        </xdr:cNvPr>
        <xdr:cNvCxnSpPr/>
      </xdr:nvCxnSpPr>
      <xdr:spPr>
        <a:xfrm>
          <a:off x="6499489" y="3271573"/>
          <a:ext cx="980281"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59531</xdr:colOff>
      <xdr:row>25</xdr:row>
      <xdr:rowOff>47625</xdr:rowOff>
    </xdr:from>
    <xdr:to>
      <xdr:col>4</xdr:col>
      <xdr:colOff>773907</xdr:colOff>
      <xdr:row>26</xdr:row>
      <xdr:rowOff>0</xdr:rowOff>
    </xdr:to>
    <xdr:cxnSp macro="">
      <xdr:nvCxnSpPr>
        <xdr:cNvPr id="20" name="Gerade Verbindung 7">
          <a:extLst>
            <a:ext uri="{FF2B5EF4-FFF2-40B4-BE49-F238E27FC236}">
              <a16:creationId xmlns:a16="http://schemas.microsoft.com/office/drawing/2014/main" id="{502F08A4-3125-475B-982E-45824E7F2B5B}"/>
            </a:ext>
          </a:extLst>
        </xdr:cNvPr>
        <xdr:cNvCxnSpPr/>
      </xdr:nvCxnSpPr>
      <xdr:spPr>
        <a:xfrm>
          <a:off x="7552531" y="2947458"/>
          <a:ext cx="714376" cy="3122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26</xdr:row>
      <xdr:rowOff>23812</xdr:rowOff>
    </xdr:from>
    <xdr:to>
      <xdr:col>4</xdr:col>
      <xdr:colOff>762000</xdr:colOff>
      <xdr:row>26</xdr:row>
      <xdr:rowOff>500062</xdr:rowOff>
    </xdr:to>
    <xdr:cxnSp macro="">
      <xdr:nvCxnSpPr>
        <xdr:cNvPr id="21" name="Gerade Verbindung 9">
          <a:extLst>
            <a:ext uri="{FF2B5EF4-FFF2-40B4-BE49-F238E27FC236}">
              <a16:creationId xmlns:a16="http://schemas.microsoft.com/office/drawing/2014/main" id="{5F5B3377-C7EC-448B-AE5B-EB6E5A50D8CD}"/>
            </a:ext>
          </a:extLst>
        </xdr:cNvPr>
        <xdr:cNvCxnSpPr/>
      </xdr:nvCxnSpPr>
      <xdr:spPr>
        <a:xfrm flipH="1" flipV="1">
          <a:off x="7516813" y="3283479"/>
          <a:ext cx="738187" cy="333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27</xdr:row>
      <xdr:rowOff>11906</xdr:rowOff>
    </xdr:from>
    <xdr:to>
      <xdr:col>3</xdr:col>
      <xdr:colOff>0</xdr:colOff>
      <xdr:row>27</xdr:row>
      <xdr:rowOff>511969</xdr:rowOff>
    </xdr:to>
    <xdr:cxnSp macro="">
      <xdr:nvCxnSpPr>
        <xdr:cNvPr id="22" name="Gerade Verbindung 4">
          <a:extLst>
            <a:ext uri="{FF2B5EF4-FFF2-40B4-BE49-F238E27FC236}">
              <a16:creationId xmlns:a16="http://schemas.microsoft.com/office/drawing/2014/main" id="{EB34313D-E684-4F40-93CA-5E9CC537CC11}"/>
            </a:ext>
          </a:extLst>
        </xdr:cNvPr>
        <xdr:cNvCxnSpPr/>
      </xdr:nvCxnSpPr>
      <xdr:spPr>
        <a:xfrm>
          <a:off x="5536406" y="7589573"/>
          <a:ext cx="956998"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27</xdr:row>
      <xdr:rowOff>11906</xdr:rowOff>
    </xdr:from>
    <xdr:to>
      <xdr:col>4</xdr:col>
      <xdr:colOff>0</xdr:colOff>
      <xdr:row>27</xdr:row>
      <xdr:rowOff>511969</xdr:rowOff>
    </xdr:to>
    <xdr:cxnSp macro="">
      <xdr:nvCxnSpPr>
        <xdr:cNvPr id="23" name="Gerade Verbindung 4">
          <a:extLst>
            <a:ext uri="{FF2B5EF4-FFF2-40B4-BE49-F238E27FC236}">
              <a16:creationId xmlns:a16="http://schemas.microsoft.com/office/drawing/2014/main" id="{FA0DB482-5812-4E07-BDEF-F0F520A949F4}"/>
            </a:ext>
          </a:extLst>
        </xdr:cNvPr>
        <xdr:cNvCxnSpPr/>
      </xdr:nvCxnSpPr>
      <xdr:spPr>
        <a:xfrm>
          <a:off x="5536406" y="7589573"/>
          <a:ext cx="956998"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27</xdr:row>
      <xdr:rowOff>23812</xdr:rowOff>
    </xdr:from>
    <xdr:to>
      <xdr:col>4</xdr:col>
      <xdr:colOff>762000</xdr:colOff>
      <xdr:row>27</xdr:row>
      <xdr:rowOff>500062</xdr:rowOff>
    </xdr:to>
    <xdr:cxnSp macro="">
      <xdr:nvCxnSpPr>
        <xdr:cNvPr id="24" name="Gerade Verbindung 9">
          <a:extLst>
            <a:ext uri="{FF2B5EF4-FFF2-40B4-BE49-F238E27FC236}">
              <a16:creationId xmlns:a16="http://schemas.microsoft.com/office/drawing/2014/main" id="{DCD1291B-2ECB-4792-ADE7-188BFF5050BB}"/>
            </a:ext>
          </a:extLst>
        </xdr:cNvPr>
        <xdr:cNvCxnSpPr/>
      </xdr:nvCxnSpPr>
      <xdr:spPr>
        <a:xfrm flipH="1" flipV="1">
          <a:off x="7516813" y="7601479"/>
          <a:ext cx="738187" cy="333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32</xdr:row>
      <xdr:rowOff>0</xdr:rowOff>
    </xdr:from>
    <xdr:to>
      <xdr:col>3</xdr:col>
      <xdr:colOff>0</xdr:colOff>
      <xdr:row>32</xdr:row>
      <xdr:rowOff>0</xdr:rowOff>
    </xdr:to>
    <xdr:cxnSp macro="">
      <xdr:nvCxnSpPr>
        <xdr:cNvPr id="97" name="Gerade Verbindung 4">
          <a:extLst>
            <a:ext uri="{FF2B5EF4-FFF2-40B4-BE49-F238E27FC236}">
              <a16:creationId xmlns:a16="http://schemas.microsoft.com/office/drawing/2014/main" id="{02CBFA76-4092-4FEC-AD95-A1B902E269AD}"/>
            </a:ext>
          </a:extLst>
        </xdr:cNvPr>
        <xdr:cNvCxnSpPr/>
      </xdr:nvCxnSpPr>
      <xdr:spPr>
        <a:xfrm>
          <a:off x="5536406" y="2370667"/>
          <a:ext cx="95699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32</xdr:row>
      <xdr:rowOff>0</xdr:rowOff>
    </xdr:from>
    <xdr:to>
      <xdr:col>4</xdr:col>
      <xdr:colOff>0</xdr:colOff>
      <xdr:row>32</xdr:row>
      <xdr:rowOff>0</xdr:rowOff>
    </xdr:to>
    <xdr:cxnSp macro="">
      <xdr:nvCxnSpPr>
        <xdr:cNvPr id="98" name="Gerade Verbindung 5">
          <a:extLst>
            <a:ext uri="{FF2B5EF4-FFF2-40B4-BE49-F238E27FC236}">
              <a16:creationId xmlns:a16="http://schemas.microsoft.com/office/drawing/2014/main" id="{A98AD5E2-9F1C-4F54-8E84-F182988DFFBE}"/>
            </a:ext>
          </a:extLst>
        </xdr:cNvPr>
        <xdr:cNvCxnSpPr/>
      </xdr:nvCxnSpPr>
      <xdr:spPr>
        <a:xfrm>
          <a:off x="6499489" y="2370667"/>
          <a:ext cx="98028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32</xdr:row>
      <xdr:rowOff>0</xdr:rowOff>
    </xdr:from>
    <xdr:to>
      <xdr:col>4</xdr:col>
      <xdr:colOff>762000</xdr:colOff>
      <xdr:row>32</xdr:row>
      <xdr:rowOff>0</xdr:rowOff>
    </xdr:to>
    <xdr:cxnSp macro="">
      <xdr:nvCxnSpPr>
        <xdr:cNvPr id="99" name="Gerade Verbindung 9">
          <a:extLst>
            <a:ext uri="{FF2B5EF4-FFF2-40B4-BE49-F238E27FC236}">
              <a16:creationId xmlns:a16="http://schemas.microsoft.com/office/drawing/2014/main" id="{C35F0F4C-3E31-463C-BE1F-0C80F0AD1A3B}"/>
            </a:ext>
          </a:extLst>
        </xdr:cNvPr>
        <xdr:cNvCxnSpPr/>
      </xdr:nvCxnSpPr>
      <xdr:spPr>
        <a:xfrm flipH="1" flipV="1">
          <a:off x="7516813" y="2370667"/>
          <a:ext cx="73818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41</xdr:row>
      <xdr:rowOff>11906</xdr:rowOff>
    </xdr:from>
    <xdr:to>
      <xdr:col>4</xdr:col>
      <xdr:colOff>0</xdr:colOff>
      <xdr:row>41</xdr:row>
      <xdr:rowOff>511969</xdr:rowOff>
    </xdr:to>
    <xdr:cxnSp macro="">
      <xdr:nvCxnSpPr>
        <xdr:cNvPr id="100" name="Gerade Verbindung 2">
          <a:extLst>
            <a:ext uri="{FF2B5EF4-FFF2-40B4-BE49-F238E27FC236}">
              <a16:creationId xmlns:a16="http://schemas.microsoft.com/office/drawing/2014/main" id="{0F8CF6D7-19FF-42C2-B605-023BB53B32D4}"/>
            </a:ext>
          </a:extLst>
        </xdr:cNvPr>
        <xdr:cNvCxnSpPr/>
      </xdr:nvCxnSpPr>
      <xdr:spPr>
        <a:xfrm>
          <a:off x="6499489" y="4763823"/>
          <a:ext cx="980281"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41</xdr:row>
      <xdr:rowOff>11906</xdr:rowOff>
    </xdr:from>
    <xdr:to>
      <xdr:col>3</xdr:col>
      <xdr:colOff>0</xdr:colOff>
      <xdr:row>41</xdr:row>
      <xdr:rowOff>511969</xdr:rowOff>
    </xdr:to>
    <xdr:cxnSp macro="">
      <xdr:nvCxnSpPr>
        <xdr:cNvPr id="101" name="Gerade Verbindung 3">
          <a:extLst>
            <a:ext uri="{FF2B5EF4-FFF2-40B4-BE49-F238E27FC236}">
              <a16:creationId xmlns:a16="http://schemas.microsoft.com/office/drawing/2014/main" id="{D3D3EC9F-269C-4D73-A442-57C4183F1973}"/>
            </a:ext>
          </a:extLst>
        </xdr:cNvPr>
        <xdr:cNvCxnSpPr/>
      </xdr:nvCxnSpPr>
      <xdr:spPr>
        <a:xfrm>
          <a:off x="5536406" y="4763823"/>
          <a:ext cx="956998"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42</xdr:row>
      <xdr:rowOff>11906</xdr:rowOff>
    </xdr:from>
    <xdr:to>
      <xdr:col>3</xdr:col>
      <xdr:colOff>0</xdr:colOff>
      <xdr:row>42</xdr:row>
      <xdr:rowOff>511969</xdr:rowOff>
    </xdr:to>
    <xdr:cxnSp macro="">
      <xdr:nvCxnSpPr>
        <xdr:cNvPr id="102" name="Gerade Verbindung 4">
          <a:extLst>
            <a:ext uri="{FF2B5EF4-FFF2-40B4-BE49-F238E27FC236}">
              <a16:creationId xmlns:a16="http://schemas.microsoft.com/office/drawing/2014/main" id="{3F6E3170-31D1-4322-AC66-D985CAA8DFCB}"/>
            </a:ext>
          </a:extLst>
        </xdr:cNvPr>
        <xdr:cNvCxnSpPr/>
      </xdr:nvCxnSpPr>
      <xdr:spPr>
        <a:xfrm>
          <a:off x="5536406" y="5123656"/>
          <a:ext cx="956998"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42</xdr:row>
      <xdr:rowOff>11906</xdr:rowOff>
    </xdr:from>
    <xdr:to>
      <xdr:col>4</xdr:col>
      <xdr:colOff>0</xdr:colOff>
      <xdr:row>42</xdr:row>
      <xdr:rowOff>511969</xdr:rowOff>
    </xdr:to>
    <xdr:cxnSp macro="">
      <xdr:nvCxnSpPr>
        <xdr:cNvPr id="103" name="Gerade Verbindung 5">
          <a:extLst>
            <a:ext uri="{FF2B5EF4-FFF2-40B4-BE49-F238E27FC236}">
              <a16:creationId xmlns:a16="http://schemas.microsoft.com/office/drawing/2014/main" id="{7C4AF5F9-3D11-4458-B3A2-B50BA2F653F2}"/>
            </a:ext>
          </a:extLst>
        </xdr:cNvPr>
        <xdr:cNvCxnSpPr/>
      </xdr:nvCxnSpPr>
      <xdr:spPr>
        <a:xfrm>
          <a:off x="6499489" y="5123656"/>
          <a:ext cx="980281"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59531</xdr:colOff>
      <xdr:row>41</xdr:row>
      <xdr:rowOff>47625</xdr:rowOff>
    </xdr:from>
    <xdr:to>
      <xdr:col>4</xdr:col>
      <xdr:colOff>773907</xdr:colOff>
      <xdr:row>42</xdr:row>
      <xdr:rowOff>0</xdr:rowOff>
    </xdr:to>
    <xdr:cxnSp macro="">
      <xdr:nvCxnSpPr>
        <xdr:cNvPr id="104" name="Gerade Verbindung 7">
          <a:extLst>
            <a:ext uri="{FF2B5EF4-FFF2-40B4-BE49-F238E27FC236}">
              <a16:creationId xmlns:a16="http://schemas.microsoft.com/office/drawing/2014/main" id="{C9330764-5750-429D-A5E8-CEFCD7C8D060}"/>
            </a:ext>
          </a:extLst>
        </xdr:cNvPr>
        <xdr:cNvCxnSpPr/>
      </xdr:nvCxnSpPr>
      <xdr:spPr>
        <a:xfrm>
          <a:off x="7552531" y="4799542"/>
          <a:ext cx="714376" cy="31220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42</xdr:row>
      <xdr:rowOff>23812</xdr:rowOff>
    </xdr:from>
    <xdr:to>
      <xdr:col>4</xdr:col>
      <xdr:colOff>762000</xdr:colOff>
      <xdr:row>42</xdr:row>
      <xdr:rowOff>500062</xdr:rowOff>
    </xdr:to>
    <xdr:cxnSp macro="">
      <xdr:nvCxnSpPr>
        <xdr:cNvPr id="105" name="Gerade Verbindung 9">
          <a:extLst>
            <a:ext uri="{FF2B5EF4-FFF2-40B4-BE49-F238E27FC236}">
              <a16:creationId xmlns:a16="http://schemas.microsoft.com/office/drawing/2014/main" id="{CCC69FC0-44A3-4882-8215-F79D3795E64A}"/>
            </a:ext>
          </a:extLst>
        </xdr:cNvPr>
        <xdr:cNvCxnSpPr/>
      </xdr:nvCxnSpPr>
      <xdr:spPr>
        <a:xfrm flipH="1" flipV="1">
          <a:off x="7516813" y="5135562"/>
          <a:ext cx="738187" cy="333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43</xdr:row>
      <xdr:rowOff>11906</xdr:rowOff>
    </xdr:from>
    <xdr:to>
      <xdr:col>3</xdr:col>
      <xdr:colOff>0</xdr:colOff>
      <xdr:row>43</xdr:row>
      <xdr:rowOff>511969</xdr:rowOff>
    </xdr:to>
    <xdr:cxnSp macro="">
      <xdr:nvCxnSpPr>
        <xdr:cNvPr id="106" name="Gerade Verbindung 4">
          <a:extLst>
            <a:ext uri="{FF2B5EF4-FFF2-40B4-BE49-F238E27FC236}">
              <a16:creationId xmlns:a16="http://schemas.microsoft.com/office/drawing/2014/main" id="{FFDE1857-56E1-4209-8BE1-2717232B61F6}"/>
            </a:ext>
          </a:extLst>
        </xdr:cNvPr>
        <xdr:cNvCxnSpPr/>
      </xdr:nvCxnSpPr>
      <xdr:spPr>
        <a:xfrm>
          <a:off x="5536406" y="5472906"/>
          <a:ext cx="956998" cy="385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43</xdr:row>
      <xdr:rowOff>11906</xdr:rowOff>
    </xdr:from>
    <xdr:to>
      <xdr:col>4</xdr:col>
      <xdr:colOff>0</xdr:colOff>
      <xdr:row>43</xdr:row>
      <xdr:rowOff>511969</xdr:rowOff>
    </xdr:to>
    <xdr:cxnSp macro="">
      <xdr:nvCxnSpPr>
        <xdr:cNvPr id="107" name="Gerade Verbindung 4">
          <a:extLst>
            <a:ext uri="{FF2B5EF4-FFF2-40B4-BE49-F238E27FC236}">
              <a16:creationId xmlns:a16="http://schemas.microsoft.com/office/drawing/2014/main" id="{5F827322-4121-4E57-89EA-CCEE61996896}"/>
            </a:ext>
          </a:extLst>
        </xdr:cNvPr>
        <xdr:cNvCxnSpPr/>
      </xdr:nvCxnSpPr>
      <xdr:spPr>
        <a:xfrm>
          <a:off x="6499489" y="5472906"/>
          <a:ext cx="980281" cy="385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43</xdr:row>
      <xdr:rowOff>23812</xdr:rowOff>
    </xdr:from>
    <xdr:to>
      <xdr:col>4</xdr:col>
      <xdr:colOff>762000</xdr:colOff>
      <xdr:row>43</xdr:row>
      <xdr:rowOff>500062</xdr:rowOff>
    </xdr:to>
    <xdr:cxnSp macro="">
      <xdr:nvCxnSpPr>
        <xdr:cNvPr id="108" name="Gerade Verbindung 9">
          <a:extLst>
            <a:ext uri="{FF2B5EF4-FFF2-40B4-BE49-F238E27FC236}">
              <a16:creationId xmlns:a16="http://schemas.microsoft.com/office/drawing/2014/main" id="{029E64B5-17F0-43AB-A85B-1D5C98FFD9AF}"/>
            </a:ext>
          </a:extLst>
        </xdr:cNvPr>
        <xdr:cNvCxnSpPr/>
      </xdr:nvCxnSpPr>
      <xdr:spPr>
        <a:xfrm flipH="1" flipV="1">
          <a:off x="7516813" y="5484812"/>
          <a:ext cx="738187"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48</xdr:row>
      <xdr:rowOff>0</xdr:rowOff>
    </xdr:from>
    <xdr:to>
      <xdr:col>3</xdr:col>
      <xdr:colOff>0</xdr:colOff>
      <xdr:row>48</xdr:row>
      <xdr:rowOff>0</xdr:rowOff>
    </xdr:to>
    <xdr:cxnSp macro="">
      <xdr:nvCxnSpPr>
        <xdr:cNvPr id="121" name="Gerade Verbindung 4">
          <a:extLst>
            <a:ext uri="{FF2B5EF4-FFF2-40B4-BE49-F238E27FC236}">
              <a16:creationId xmlns:a16="http://schemas.microsoft.com/office/drawing/2014/main" id="{C16D4425-337D-4B55-AA63-64F25803C600}"/>
            </a:ext>
          </a:extLst>
        </xdr:cNvPr>
        <xdr:cNvCxnSpPr/>
      </xdr:nvCxnSpPr>
      <xdr:spPr>
        <a:xfrm>
          <a:off x="5536406" y="6752167"/>
          <a:ext cx="95699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48</xdr:row>
      <xdr:rowOff>0</xdr:rowOff>
    </xdr:from>
    <xdr:to>
      <xdr:col>4</xdr:col>
      <xdr:colOff>0</xdr:colOff>
      <xdr:row>48</xdr:row>
      <xdr:rowOff>0</xdr:rowOff>
    </xdr:to>
    <xdr:cxnSp macro="">
      <xdr:nvCxnSpPr>
        <xdr:cNvPr id="122" name="Gerade Verbindung 5">
          <a:extLst>
            <a:ext uri="{FF2B5EF4-FFF2-40B4-BE49-F238E27FC236}">
              <a16:creationId xmlns:a16="http://schemas.microsoft.com/office/drawing/2014/main" id="{D0FC5BBA-A9CB-447B-B562-2F4040A96D3A}"/>
            </a:ext>
          </a:extLst>
        </xdr:cNvPr>
        <xdr:cNvCxnSpPr/>
      </xdr:nvCxnSpPr>
      <xdr:spPr>
        <a:xfrm>
          <a:off x="6499489" y="6752167"/>
          <a:ext cx="98028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48</xdr:row>
      <xdr:rowOff>0</xdr:rowOff>
    </xdr:from>
    <xdr:to>
      <xdr:col>4</xdr:col>
      <xdr:colOff>762000</xdr:colOff>
      <xdr:row>48</xdr:row>
      <xdr:rowOff>0</xdr:rowOff>
    </xdr:to>
    <xdr:cxnSp macro="">
      <xdr:nvCxnSpPr>
        <xdr:cNvPr id="123" name="Gerade Verbindung 9">
          <a:extLst>
            <a:ext uri="{FF2B5EF4-FFF2-40B4-BE49-F238E27FC236}">
              <a16:creationId xmlns:a16="http://schemas.microsoft.com/office/drawing/2014/main" id="{6E6C1E3A-53BB-4BE4-977D-20608957D508}"/>
            </a:ext>
          </a:extLst>
        </xdr:cNvPr>
        <xdr:cNvCxnSpPr/>
      </xdr:nvCxnSpPr>
      <xdr:spPr>
        <a:xfrm flipH="1" flipV="1">
          <a:off x="7516813" y="6752167"/>
          <a:ext cx="73818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58</xdr:row>
      <xdr:rowOff>11906</xdr:rowOff>
    </xdr:from>
    <xdr:to>
      <xdr:col>4</xdr:col>
      <xdr:colOff>0</xdr:colOff>
      <xdr:row>58</xdr:row>
      <xdr:rowOff>511969</xdr:rowOff>
    </xdr:to>
    <xdr:cxnSp macro="">
      <xdr:nvCxnSpPr>
        <xdr:cNvPr id="124" name="Gerade Verbindung 2">
          <a:extLst>
            <a:ext uri="{FF2B5EF4-FFF2-40B4-BE49-F238E27FC236}">
              <a16:creationId xmlns:a16="http://schemas.microsoft.com/office/drawing/2014/main" id="{EA5EC73B-8F26-4793-8859-8B3351D93C6D}"/>
            </a:ext>
          </a:extLst>
        </xdr:cNvPr>
        <xdr:cNvCxnSpPr/>
      </xdr:nvCxnSpPr>
      <xdr:spPr>
        <a:xfrm>
          <a:off x="6499489" y="9145323"/>
          <a:ext cx="980281"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58</xdr:row>
      <xdr:rowOff>11906</xdr:rowOff>
    </xdr:from>
    <xdr:to>
      <xdr:col>3</xdr:col>
      <xdr:colOff>0</xdr:colOff>
      <xdr:row>58</xdr:row>
      <xdr:rowOff>511969</xdr:rowOff>
    </xdr:to>
    <xdr:cxnSp macro="">
      <xdr:nvCxnSpPr>
        <xdr:cNvPr id="125" name="Gerade Verbindung 3">
          <a:extLst>
            <a:ext uri="{FF2B5EF4-FFF2-40B4-BE49-F238E27FC236}">
              <a16:creationId xmlns:a16="http://schemas.microsoft.com/office/drawing/2014/main" id="{15C598F5-7CF4-4A90-8BA9-DEE5B3E909FF}"/>
            </a:ext>
          </a:extLst>
        </xdr:cNvPr>
        <xdr:cNvCxnSpPr/>
      </xdr:nvCxnSpPr>
      <xdr:spPr>
        <a:xfrm>
          <a:off x="5536406" y="9145323"/>
          <a:ext cx="956998"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59</xdr:row>
      <xdr:rowOff>11906</xdr:rowOff>
    </xdr:from>
    <xdr:to>
      <xdr:col>3</xdr:col>
      <xdr:colOff>0</xdr:colOff>
      <xdr:row>59</xdr:row>
      <xdr:rowOff>511969</xdr:rowOff>
    </xdr:to>
    <xdr:cxnSp macro="">
      <xdr:nvCxnSpPr>
        <xdr:cNvPr id="126" name="Gerade Verbindung 4">
          <a:extLst>
            <a:ext uri="{FF2B5EF4-FFF2-40B4-BE49-F238E27FC236}">
              <a16:creationId xmlns:a16="http://schemas.microsoft.com/office/drawing/2014/main" id="{7913EBBC-93F9-4A45-A1A0-7AEF0E426F9D}"/>
            </a:ext>
          </a:extLst>
        </xdr:cNvPr>
        <xdr:cNvCxnSpPr/>
      </xdr:nvCxnSpPr>
      <xdr:spPr>
        <a:xfrm>
          <a:off x="5536406" y="9505156"/>
          <a:ext cx="956998"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59</xdr:row>
      <xdr:rowOff>11906</xdr:rowOff>
    </xdr:from>
    <xdr:to>
      <xdr:col>4</xdr:col>
      <xdr:colOff>0</xdr:colOff>
      <xdr:row>59</xdr:row>
      <xdr:rowOff>511969</xdr:rowOff>
    </xdr:to>
    <xdr:cxnSp macro="">
      <xdr:nvCxnSpPr>
        <xdr:cNvPr id="127" name="Gerade Verbindung 5">
          <a:extLst>
            <a:ext uri="{FF2B5EF4-FFF2-40B4-BE49-F238E27FC236}">
              <a16:creationId xmlns:a16="http://schemas.microsoft.com/office/drawing/2014/main" id="{2440AFA7-7A47-4608-93F8-72ECC64373BF}"/>
            </a:ext>
          </a:extLst>
        </xdr:cNvPr>
        <xdr:cNvCxnSpPr/>
      </xdr:nvCxnSpPr>
      <xdr:spPr>
        <a:xfrm>
          <a:off x="6499489" y="9505156"/>
          <a:ext cx="980281"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59531</xdr:colOff>
      <xdr:row>58</xdr:row>
      <xdr:rowOff>47625</xdr:rowOff>
    </xdr:from>
    <xdr:to>
      <xdr:col>4</xdr:col>
      <xdr:colOff>773907</xdr:colOff>
      <xdr:row>59</xdr:row>
      <xdr:rowOff>0</xdr:rowOff>
    </xdr:to>
    <xdr:cxnSp macro="">
      <xdr:nvCxnSpPr>
        <xdr:cNvPr id="128" name="Gerade Verbindung 7">
          <a:extLst>
            <a:ext uri="{FF2B5EF4-FFF2-40B4-BE49-F238E27FC236}">
              <a16:creationId xmlns:a16="http://schemas.microsoft.com/office/drawing/2014/main" id="{06B90F76-88AE-4237-8047-0FDFA9F9C93C}"/>
            </a:ext>
          </a:extLst>
        </xdr:cNvPr>
        <xdr:cNvCxnSpPr/>
      </xdr:nvCxnSpPr>
      <xdr:spPr>
        <a:xfrm>
          <a:off x="7552531" y="9181042"/>
          <a:ext cx="714376" cy="31220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59</xdr:row>
      <xdr:rowOff>23812</xdr:rowOff>
    </xdr:from>
    <xdr:to>
      <xdr:col>4</xdr:col>
      <xdr:colOff>762000</xdr:colOff>
      <xdr:row>59</xdr:row>
      <xdr:rowOff>500062</xdr:rowOff>
    </xdr:to>
    <xdr:cxnSp macro="">
      <xdr:nvCxnSpPr>
        <xdr:cNvPr id="129" name="Gerade Verbindung 9">
          <a:extLst>
            <a:ext uri="{FF2B5EF4-FFF2-40B4-BE49-F238E27FC236}">
              <a16:creationId xmlns:a16="http://schemas.microsoft.com/office/drawing/2014/main" id="{45F59E92-06C5-4055-824D-0E3F882EF85B}"/>
            </a:ext>
          </a:extLst>
        </xdr:cNvPr>
        <xdr:cNvCxnSpPr/>
      </xdr:nvCxnSpPr>
      <xdr:spPr>
        <a:xfrm flipH="1" flipV="1">
          <a:off x="7516813" y="9517062"/>
          <a:ext cx="738187" cy="333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60</xdr:row>
      <xdr:rowOff>11906</xdr:rowOff>
    </xdr:from>
    <xdr:to>
      <xdr:col>3</xdr:col>
      <xdr:colOff>0</xdr:colOff>
      <xdr:row>60</xdr:row>
      <xdr:rowOff>511969</xdr:rowOff>
    </xdr:to>
    <xdr:cxnSp macro="">
      <xdr:nvCxnSpPr>
        <xdr:cNvPr id="130" name="Gerade Verbindung 4">
          <a:extLst>
            <a:ext uri="{FF2B5EF4-FFF2-40B4-BE49-F238E27FC236}">
              <a16:creationId xmlns:a16="http://schemas.microsoft.com/office/drawing/2014/main" id="{F620D56C-A74D-43D9-90D5-A1F9533DF5B8}"/>
            </a:ext>
          </a:extLst>
        </xdr:cNvPr>
        <xdr:cNvCxnSpPr/>
      </xdr:nvCxnSpPr>
      <xdr:spPr>
        <a:xfrm>
          <a:off x="5536406" y="9854406"/>
          <a:ext cx="956998" cy="385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60</xdr:row>
      <xdr:rowOff>11906</xdr:rowOff>
    </xdr:from>
    <xdr:to>
      <xdr:col>4</xdr:col>
      <xdr:colOff>0</xdr:colOff>
      <xdr:row>60</xdr:row>
      <xdr:rowOff>511969</xdr:rowOff>
    </xdr:to>
    <xdr:cxnSp macro="">
      <xdr:nvCxnSpPr>
        <xdr:cNvPr id="131" name="Gerade Verbindung 4">
          <a:extLst>
            <a:ext uri="{FF2B5EF4-FFF2-40B4-BE49-F238E27FC236}">
              <a16:creationId xmlns:a16="http://schemas.microsoft.com/office/drawing/2014/main" id="{87FF3B48-E8D9-4A8D-A3A1-34D0CA798279}"/>
            </a:ext>
          </a:extLst>
        </xdr:cNvPr>
        <xdr:cNvCxnSpPr/>
      </xdr:nvCxnSpPr>
      <xdr:spPr>
        <a:xfrm>
          <a:off x="6499489" y="9854406"/>
          <a:ext cx="980281" cy="385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60</xdr:row>
      <xdr:rowOff>23812</xdr:rowOff>
    </xdr:from>
    <xdr:to>
      <xdr:col>4</xdr:col>
      <xdr:colOff>762000</xdr:colOff>
      <xdr:row>60</xdr:row>
      <xdr:rowOff>500062</xdr:rowOff>
    </xdr:to>
    <xdr:cxnSp macro="">
      <xdr:nvCxnSpPr>
        <xdr:cNvPr id="132" name="Gerade Verbindung 9">
          <a:extLst>
            <a:ext uri="{FF2B5EF4-FFF2-40B4-BE49-F238E27FC236}">
              <a16:creationId xmlns:a16="http://schemas.microsoft.com/office/drawing/2014/main" id="{B131EA72-97C1-45BF-AE72-F699447B9E43}"/>
            </a:ext>
          </a:extLst>
        </xdr:cNvPr>
        <xdr:cNvCxnSpPr/>
      </xdr:nvCxnSpPr>
      <xdr:spPr>
        <a:xfrm flipH="1" flipV="1">
          <a:off x="7516813" y="9866312"/>
          <a:ext cx="738187"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60</xdr:row>
      <xdr:rowOff>23812</xdr:rowOff>
    </xdr:from>
    <xdr:to>
      <xdr:col>4</xdr:col>
      <xdr:colOff>762000</xdr:colOff>
      <xdr:row>60</xdr:row>
      <xdr:rowOff>500062</xdr:rowOff>
    </xdr:to>
    <xdr:cxnSp macro="">
      <xdr:nvCxnSpPr>
        <xdr:cNvPr id="133" name="Gerade Verbindung 9">
          <a:extLst>
            <a:ext uri="{FF2B5EF4-FFF2-40B4-BE49-F238E27FC236}">
              <a16:creationId xmlns:a16="http://schemas.microsoft.com/office/drawing/2014/main" id="{A572C0A1-B781-4B03-BDD5-D1090C7CCAE1}"/>
            </a:ext>
          </a:extLst>
        </xdr:cNvPr>
        <xdr:cNvCxnSpPr/>
      </xdr:nvCxnSpPr>
      <xdr:spPr>
        <a:xfrm flipH="1" flipV="1">
          <a:off x="7516813" y="10056812"/>
          <a:ext cx="738187"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727363</xdr:colOff>
      <xdr:row>0</xdr:row>
      <xdr:rowOff>0</xdr:rowOff>
    </xdr:from>
    <xdr:to>
      <xdr:col>6</xdr:col>
      <xdr:colOff>5877</xdr:colOff>
      <xdr:row>3</xdr:row>
      <xdr:rowOff>48885</xdr:rowOff>
    </xdr:to>
    <xdr:pic>
      <xdr:nvPicPr>
        <xdr:cNvPr id="4" name="Obraz 3">
          <a:extLst>
            <a:ext uri="{FF2B5EF4-FFF2-40B4-BE49-F238E27FC236}">
              <a16:creationId xmlns:a16="http://schemas.microsoft.com/office/drawing/2014/main" id="{070A4C7E-7D35-4C3A-358C-3F6DB46ED490}"/>
            </a:ext>
          </a:extLst>
        </xdr:cNvPr>
        <xdr:cNvPicPr>
          <a:picLocks noChangeAspect="1"/>
        </xdr:cNvPicPr>
      </xdr:nvPicPr>
      <xdr:blipFill>
        <a:blip xmlns:r="http://schemas.openxmlformats.org/officeDocument/2006/relationships" r:embed="rId1"/>
        <a:stretch>
          <a:fillRect/>
        </a:stretch>
      </xdr:blipFill>
      <xdr:spPr>
        <a:xfrm>
          <a:off x="5853545" y="0"/>
          <a:ext cx="1884900" cy="594408"/>
        </a:xfrm>
        <a:prstGeom prst="rect">
          <a:avLst/>
        </a:prstGeom>
      </xdr:spPr>
    </xdr:pic>
    <xdr:clientData/>
  </xdr:twoCellAnchor>
  <xdr:twoCellAnchor editAs="oneCell">
    <xdr:from>
      <xdr:col>0</xdr:col>
      <xdr:colOff>0</xdr:colOff>
      <xdr:row>0</xdr:row>
      <xdr:rowOff>0</xdr:rowOff>
    </xdr:from>
    <xdr:to>
      <xdr:col>1</xdr:col>
      <xdr:colOff>2265412</xdr:colOff>
      <xdr:row>5</xdr:row>
      <xdr:rowOff>5274</xdr:rowOff>
    </xdr:to>
    <xdr:pic>
      <xdr:nvPicPr>
        <xdr:cNvPr id="2" name="Obraz 1">
          <a:extLst>
            <a:ext uri="{FF2B5EF4-FFF2-40B4-BE49-F238E27FC236}">
              <a16:creationId xmlns:a16="http://schemas.microsoft.com/office/drawing/2014/main" id="{C8C28989-3116-BA3B-268C-7498D096B3D7}"/>
            </a:ext>
          </a:extLst>
        </xdr:cNvPr>
        <xdr:cNvPicPr>
          <a:picLocks noChangeAspect="1"/>
        </xdr:cNvPicPr>
      </xdr:nvPicPr>
      <xdr:blipFill>
        <a:blip xmlns:r="http://schemas.openxmlformats.org/officeDocument/2006/relationships" r:embed="rId2"/>
        <a:stretch>
          <a:fillRect/>
        </a:stretch>
      </xdr:blipFill>
      <xdr:spPr>
        <a:xfrm>
          <a:off x="0" y="0"/>
          <a:ext cx="3036071" cy="914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xdr:colOff>
      <xdr:row>8</xdr:row>
      <xdr:rowOff>0</xdr:rowOff>
    </xdr:from>
    <xdr:to>
      <xdr:col>3</xdr:col>
      <xdr:colOff>0</xdr:colOff>
      <xdr:row>8</xdr:row>
      <xdr:rowOff>0</xdr:rowOff>
    </xdr:to>
    <xdr:cxnSp macro="">
      <xdr:nvCxnSpPr>
        <xdr:cNvPr id="2" name="Gerade Verbindung 4">
          <a:extLst>
            <a:ext uri="{FF2B5EF4-FFF2-40B4-BE49-F238E27FC236}">
              <a16:creationId xmlns:a16="http://schemas.microsoft.com/office/drawing/2014/main" id="{97244586-C7C9-4178-B568-6D04DEBEB050}"/>
            </a:ext>
          </a:extLst>
        </xdr:cNvPr>
        <xdr:cNvCxnSpPr/>
      </xdr:nvCxnSpPr>
      <xdr:spPr>
        <a:xfrm>
          <a:off x="5526881" y="1905000"/>
          <a:ext cx="95488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8</xdr:row>
      <xdr:rowOff>0</xdr:rowOff>
    </xdr:from>
    <xdr:to>
      <xdr:col>4</xdr:col>
      <xdr:colOff>0</xdr:colOff>
      <xdr:row>8</xdr:row>
      <xdr:rowOff>0</xdr:rowOff>
    </xdr:to>
    <xdr:cxnSp macro="">
      <xdr:nvCxnSpPr>
        <xdr:cNvPr id="3" name="Gerade Verbindung 5">
          <a:extLst>
            <a:ext uri="{FF2B5EF4-FFF2-40B4-BE49-F238E27FC236}">
              <a16:creationId xmlns:a16="http://schemas.microsoft.com/office/drawing/2014/main" id="{C5C4854D-3895-4352-9F62-FF7FB1B3BAAE}"/>
            </a:ext>
          </a:extLst>
        </xdr:cNvPr>
        <xdr:cNvCxnSpPr/>
      </xdr:nvCxnSpPr>
      <xdr:spPr>
        <a:xfrm>
          <a:off x="6488906" y="1905000"/>
          <a:ext cx="92630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8</xdr:row>
      <xdr:rowOff>0</xdr:rowOff>
    </xdr:from>
    <xdr:to>
      <xdr:col>4</xdr:col>
      <xdr:colOff>762000</xdr:colOff>
      <xdr:row>8</xdr:row>
      <xdr:rowOff>0</xdr:rowOff>
    </xdr:to>
    <xdr:cxnSp macro="">
      <xdr:nvCxnSpPr>
        <xdr:cNvPr id="4" name="Gerade Verbindung 9">
          <a:extLst>
            <a:ext uri="{FF2B5EF4-FFF2-40B4-BE49-F238E27FC236}">
              <a16:creationId xmlns:a16="http://schemas.microsoft.com/office/drawing/2014/main" id="{60CFCECA-45D4-4EC9-9F0F-1C5539A40733}"/>
            </a:ext>
          </a:extLst>
        </xdr:cNvPr>
        <xdr:cNvCxnSpPr/>
      </xdr:nvCxnSpPr>
      <xdr:spPr>
        <a:xfrm flipH="1" flipV="1">
          <a:off x="7434263" y="1905000"/>
          <a:ext cx="73818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33</xdr:row>
      <xdr:rowOff>11906</xdr:rowOff>
    </xdr:from>
    <xdr:to>
      <xdr:col>3</xdr:col>
      <xdr:colOff>0</xdr:colOff>
      <xdr:row>33</xdr:row>
      <xdr:rowOff>511969</xdr:rowOff>
    </xdr:to>
    <xdr:cxnSp macro="">
      <xdr:nvCxnSpPr>
        <xdr:cNvPr id="23" name="Gerade Verbindung 4">
          <a:extLst>
            <a:ext uri="{FF2B5EF4-FFF2-40B4-BE49-F238E27FC236}">
              <a16:creationId xmlns:a16="http://schemas.microsoft.com/office/drawing/2014/main" id="{86A42AE1-5E5D-4C59-A89A-32C27F03950C}"/>
            </a:ext>
          </a:extLst>
        </xdr:cNvPr>
        <xdr:cNvCxnSpPr/>
      </xdr:nvCxnSpPr>
      <xdr:spPr>
        <a:xfrm>
          <a:off x="5526881" y="11137106"/>
          <a:ext cx="954881" cy="385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33</xdr:row>
      <xdr:rowOff>11906</xdr:rowOff>
    </xdr:from>
    <xdr:to>
      <xdr:col>4</xdr:col>
      <xdr:colOff>0</xdr:colOff>
      <xdr:row>33</xdr:row>
      <xdr:rowOff>511969</xdr:rowOff>
    </xdr:to>
    <xdr:cxnSp macro="">
      <xdr:nvCxnSpPr>
        <xdr:cNvPr id="24" name="Gerade Verbindung 4">
          <a:extLst>
            <a:ext uri="{FF2B5EF4-FFF2-40B4-BE49-F238E27FC236}">
              <a16:creationId xmlns:a16="http://schemas.microsoft.com/office/drawing/2014/main" id="{8684337A-9F5C-4FB9-BB09-6B629F302C61}"/>
            </a:ext>
          </a:extLst>
        </xdr:cNvPr>
        <xdr:cNvCxnSpPr/>
      </xdr:nvCxnSpPr>
      <xdr:spPr>
        <a:xfrm>
          <a:off x="6488906" y="11137106"/>
          <a:ext cx="926306" cy="385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33</xdr:row>
      <xdr:rowOff>23812</xdr:rowOff>
    </xdr:from>
    <xdr:to>
      <xdr:col>4</xdr:col>
      <xdr:colOff>762000</xdr:colOff>
      <xdr:row>33</xdr:row>
      <xdr:rowOff>500062</xdr:rowOff>
    </xdr:to>
    <xdr:cxnSp macro="">
      <xdr:nvCxnSpPr>
        <xdr:cNvPr id="25" name="Gerade Verbindung 9">
          <a:extLst>
            <a:ext uri="{FF2B5EF4-FFF2-40B4-BE49-F238E27FC236}">
              <a16:creationId xmlns:a16="http://schemas.microsoft.com/office/drawing/2014/main" id="{B6CD1615-663F-4A21-808F-A83C99277347}"/>
            </a:ext>
          </a:extLst>
        </xdr:cNvPr>
        <xdr:cNvCxnSpPr/>
      </xdr:nvCxnSpPr>
      <xdr:spPr>
        <a:xfrm flipH="1" flipV="1">
          <a:off x="7434263" y="11149012"/>
          <a:ext cx="738187"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51</xdr:row>
      <xdr:rowOff>11906</xdr:rowOff>
    </xdr:from>
    <xdr:to>
      <xdr:col>4</xdr:col>
      <xdr:colOff>0</xdr:colOff>
      <xdr:row>51</xdr:row>
      <xdr:rowOff>511969</xdr:rowOff>
    </xdr:to>
    <xdr:cxnSp macro="">
      <xdr:nvCxnSpPr>
        <xdr:cNvPr id="29" name="Gerade Verbindung 2">
          <a:extLst>
            <a:ext uri="{FF2B5EF4-FFF2-40B4-BE49-F238E27FC236}">
              <a16:creationId xmlns:a16="http://schemas.microsoft.com/office/drawing/2014/main" id="{65B05F11-B529-4564-9AD5-6AE7F0CDDF2D}"/>
            </a:ext>
          </a:extLst>
        </xdr:cNvPr>
        <xdr:cNvCxnSpPr/>
      </xdr:nvCxnSpPr>
      <xdr:spPr>
        <a:xfrm>
          <a:off x="6488906" y="15194756"/>
          <a:ext cx="926306"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51</xdr:row>
      <xdr:rowOff>11906</xdr:rowOff>
    </xdr:from>
    <xdr:to>
      <xdr:col>3</xdr:col>
      <xdr:colOff>0</xdr:colOff>
      <xdr:row>51</xdr:row>
      <xdr:rowOff>511969</xdr:rowOff>
    </xdr:to>
    <xdr:cxnSp macro="">
      <xdr:nvCxnSpPr>
        <xdr:cNvPr id="30" name="Gerade Verbindung 3">
          <a:extLst>
            <a:ext uri="{FF2B5EF4-FFF2-40B4-BE49-F238E27FC236}">
              <a16:creationId xmlns:a16="http://schemas.microsoft.com/office/drawing/2014/main" id="{D35DFB6D-7EAC-47D4-A037-596E5DA0C6B1}"/>
            </a:ext>
          </a:extLst>
        </xdr:cNvPr>
        <xdr:cNvCxnSpPr/>
      </xdr:nvCxnSpPr>
      <xdr:spPr>
        <a:xfrm>
          <a:off x="5526881" y="15194756"/>
          <a:ext cx="954881"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12</xdr:row>
      <xdr:rowOff>0</xdr:rowOff>
    </xdr:from>
    <xdr:to>
      <xdr:col>3</xdr:col>
      <xdr:colOff>0</xdr:colOff>
      <xdr:row>12</xdr:row>
      <xdr:rowOff>0</xdr:rowOff>
    </xdr:to>
    <xdr:cxnSp macro="">
      <xdr:nvCxnSpPr>
        <xdr:cNvPr id="78" name="Gerade Verbindung 4">
          <a:extLst>
            <a:ext uri="{FF2B5EF4-FFF2-40B4-BE49-F238E27FC236}">
              <a16:creationId xmlns:a16="http://schemas.microsoft.com/office/drawing/2014/main" id="{E4D71A77-9F54-4FD5-B51A-EB01615B9A8D}"/>
            </a:ext>
          </a:extLst>
        </xdr:cNvPr>
        <xdr:cNvCxnSpPr/>
      </xdr:nvCxnSpPr>
      <xdr:spPr>
        <a:xfrm>
          <a:off x="4402931" y="3400425"/>
          <a:ext cx="82629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12</xdr:row>
      <xdr:rowOff>0</xdr:rowOff>
    </xdr:from>
    <xdr:to>
      <xdr:col>4</xdr:col>
      <xdr:colOff>0</xdr:colOff>
      <xdr:row>12</xdr:row>
      <xdr:rowOff>0</xdr:rowOff>
    </xdr:to>
    <xdr:cxnSp macro="">
      <xdr:nvCxnSpPr>
        <xdr:cNvPr id="79" name="Gerade Verbindung 5">
          <a:extLst>
            <a:ext uri="{FF2B5EF4-FFF2-40B4-BE49-F238E27FC236}">
              <a16:creationId xmlns:a16="http://schemas.microsoft.com/office/drawing/2014/main" id="{E129A24B-3B76-4622-AA50-4C69B5558E69}"/>
            </a:ext>
          </a:extLst>
        </xdr:cNvPr>
        <xdr:cNvCxnSpPr/>
      </xdr:nvCxnSpPr>
      <xdr:spPr>
        <a:xfrm>
          <a:off x="5241131" y="3400425"/>
          <a:ext cx="83581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12</xdr:row>
      <xdr:rowOff>0</xdr:rowOff>
    </xdr:from>
    <xdr:to>
      <xdr:col>4</xdr:col>
      <xdr:colOff>762000</xdr:colOff>
      <xdr:row>12</xdr:row>
      <xdr:rowOff>0</xdr:rowOff>
    </xdr:to>
    <xdr:cxnSp macro="">
      <xdr:nvCxnSpPr>
        <xdr:cNvPr id="80" name="Gerade Verbindung 9">
          <a:extLst>
            <a:ext uri="{FF2B5EF4-FFF2-40B4-BE49-F238E27FC236}">
              <a16:creationId xmlns:a16="http://schemas.microsoft.com/office/drawing/2014/main" id="{0FC9BD08-ECD9-4606-9605-6A4A8ED512AA}"/>
            </a:ext>
          </a:extLst>
        </xdr:cNvPr>
        <xdr:cNvCxnSpPr/>
      </xdr:nvCxnSpPr>
      <xdr:spPr>
        <a:xfrm flipH="1" flipV="1">
          <a:off x="6100763" y="3400425"/>
          <a:ext cx="73818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27</xdr:row>
      <xdr:rowOff>11906</xdr:rowOff>
    </xdr:from>
    <xdr:to>
      <xdr:col>4</xdr:col>
      <xdr:colOff>0</xdr:colOff>
      <xdr:row>27</xdr:row>
      <xdr:rowOff>511969</xdr:rowOff>
    </xdr:to>
    <xdr:cxnSp macro="">
      <xdr:nvCxnSpPr>
        <xdr:cNvPr id="81" name="Gerade Verbindung 2">
          <a:extLst>
            <a:ext uri="{FF2B5EF4-FFF2-40B4-BE49-F238E27FC236}">
              <a16:creationId xmlns:a16="http://schemas.microsoft.com/office/drawing/2014/main" id="{F5FB8207-83CB-4D03-BA1C-8EAF7E41F8C9}"/>
            </a:ext>
          </a:extLst>
        </xdr:cNvPr>
        <xdr:cNvCxnSpPr/>
      </xdr:nvCxnSpPr>
      <xdr:spPr>
        <a:xfrm>
          <a:off x="5241131" y="7431881"/>
          <a:ext cx="835819"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27</xdr:row>
      <xdr:rowOff>11906</xdr:rowOff>
    </xdr:from>
    <xdr:to>
      <xdr:col>3</xdr:col>
      <xdr:colOff>0</xdr:colOff>
      <xdr:row>27</xdr:row>
      <xdr:rowOff>511969</xdr:rowOff>
    </xdr:to>
    <xdr:cxnSp macro="">
      <xdr:nvCxnSpPr>
        <xdr:cNvPr id="82" name="Gerade Verbindung 3">
          <a:extLst>
            <a:ext uri="{FF2B5EF4-FFF2-40B4-BE49-F238E27FC236}">
              <a16:creationId xmlns:a16="http://schemas.microsoft.com/office/drawing/2014/main" id="{63660120-A237-4988-8BEB-D7620601AAA3}"/>
            </a:ext>
          </a:extLst>
        </xdr:cNvPr>
        <xdr:cNvCxnSpPr/>
      </xdr:nvCxnSpPr>
      <xdr:spPr>
        <a:xfrm>
          <a:off x="4402931" y="7431881"/>
          <a:ext cx="826294"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28</xdr:row>
      <xdr:rowOff>11906</xdr:rowOff>
    </xdr:from>
    <xdr:to>
      <xdr:col>3</xdr:col>
      <xdr:colOff>0</xdr:colOff>
      <xdr:row>28</xdr:row>
      <xdr:rowOff>511969</xdr:rowOff>
    </xdr:to>
    <xdr:cxnSp macro="">
      <xdr:nvCxnSpPr>
        <xdr:cNvPr id="83" name="Gerade Verbindung 4">
          <a:extLst>
            <a:ext uri="{FF2B5EF4-FFF2-40B4-BE49-F238E27FC236}">
              <a16:creationId xmlns:a16="http://schemas.microsoft.com/office/drawing/2014/main" id="{748DF851-4916-4F7B-8231-2D3CF12C0663}"/>
            </a:ext>
          </a:extLst>
        </xdr:cNvPr>
        <xdr:cNvCxnSpPr/>
      </xdr:nvCxnSpPr>
      <xdr:spPr>
        <a:xfrm>
          <a:off x="4402931" y="7793831"/>
          <a:ext cx="826294"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28</xdr:row>
      <xdr:rowOff>11906</xdr:rowOff>
    </xdr:from>
    <xdr:to>
      <xdr:col>4</xdr:col>
      <xdr:colOff>0</xdr:colOff>
      <xdr:row>28</xdr:row>
      <xdr:rowOff>511969</xdr:rowOff>
    </xdr:to>
    <xdr:cxnSp macro="">
      <xdr:nvCxnSpPr>
        <xdr:cNvPr id="84" name="Gerade Verbindung 5">
          <a:extLst>
            <a:ext uri="{FF2B5EF4-FFF2-40B4-BE49-F238E27FC236}">
              <a16:creationId xmlns:a16="http://schemas.microsoft.com/office/drawing/2014/main" id="{2EB37660-F6A2-447D-9FAE-336576E32849}"/>
            </a:ext>
          </a:extLst>
        </xdr:cNvPr>
        <xdr:cNvCxnSpPr/>
      </xdr:nvCxnSpPr>
      <xdr:spPr>
        <a:xfrm>
          <a:off x="5241131" y="7793831"/>
          <a:ext cx="835819"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27</xdr:row>
      <xdr:rowOff>9525</xdr:rowOff>
    </xdr:from>
    <xdr:to>
      <xdr:col>5</xdr:col>
      <xdr:colOff>9525</xdr:colOff>
      <xdr:row>28</xdr:row>
      <xdr:rowOff>0</xdr:rowOff>
    </xdr:to>
    <xdr:cxnSp macro="">
      <xdr:nvCxnSpPr>
        <xdr:cNvPr id="85" name="Gerade Verbindung 7">
          <a:extLst>
            <a:ext uri="{FF2B5EF4-FFF2-40B4-BE49-F238E27FC236}">
              <a16:creationId xmlns:a16="http://schemas.microsoft.com/office/drawing/2014/main" id="{289AE8EE-4F50-41BB-96EA-B7AB7E8F1516}"/>
            </a:ext>
          </a:extLst>
        </xdr:cNvPr>
        <xdr:cNvCxnSpPr/>
      </xdr:nvCxnSpPr>
      <xdr:spPr>
        <a:xfrm>
          <a:off x="6076950" y="5762625"/>
          <a:ext cx="847725" cy="35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28</xdr:row>
      <xdr:rowOff>0</xdr:rowOff>
    </xdr:from>
    <xdr:to>
      <xdr:col>5</xdr:col>
      <xdr:colOff>0</xdr:colOff>
      <xdr:row>29</xdr:row>
      <xdr:rowOff>0</xdr:rowOff>
    </xdr:to>
    <xdr:cxnSp macro="">
      <xdr:nvCxnSpPr>
        <xdr:cNvPr id="86" name="Gerade Verbindung 9">
          <a:extLst>
            <a:ext uri="{FF2B5EF4-FFF2-40B4-BE49-F238E27FC236}">
              <a16:creationId xmlns:a16="http://schemas.microsoft.com/office/drawing/2014/main" id="{756FEC5D-9264-40D3-907F-BBF43E6B5D52}"/>
            </a:ext>
          </a:extLst>
        </xdr:cNvPr>
        <xdr:cNvCxnSpPr/>
      </xdr:nvCxnSpPr>
      <xdr:spPr>
        <a:xfrm flipH="1" flipV="1">
          <a:off x="6086475" y="6115050"/>
          <a:ext cx="828675" cy="35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29</xdr:row>
      <xdr:rowOff>11906</xdr:rowOff>
    </xdr:from>
    <xdr:to>
      <xdr:col>3</xdr:col>
      <xdr:colOff>0</xdr:colOff>
      <xdr:row>29</xdr:row>
      <xdr:rowOff>511969</xdr:rowOff>
    </xdr:to>
    <xdr:cxnSp macro="">
      <xdr:nvCxnSpPr>
        <xdr:cNvPr id="87" name="Gerade Verbindung 4">
          <a:extLst>
            <a:ext uri="{FF2B5EF4-FFF2-40B4-BE49-F238E27FC236}">
              <a16:creationId xmlns:a16="http://schemas.microsoft.com/office/drawing/2014/main" id="{14C89EAF-D610-47B7-AB61-D9F0FD1E4396}"/>
            </a:ext>
          </a:extLst>
        </xdr:cNvPr>
        <xdr:cNvCxnSpPr/>
      </xdr:nvCxnSpPr>
      <xdr:spPr>
        <a:xfrm>
          <a:off x="4402931" y="8146256"/>
          <a:ext cx="826294" cy="5000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29</xdr:row>
      <xdr:rowOff>11906</xdr:rowOff>
    </xdr:from>
    <xdr:to>
      <xdr:col>4</xdr:col>
      <xdr:colOff>0</xdr:colOff>
      <xdr:row>29</xdr:row>
      <xdr:rowOff>511969</xdr:rowOff>
    </xdr:to>
    <xdr:cxnSp macro="">
      <xdr:nvCxnSpPr>
        <xdr:cNvPr id="88" name="Gerade Verbindung 4">
          <a:extLst>
            <a:ext uri="{FF2B5EF4-FFF2-40B4-BE49-F238E27FC236}">
              <a16:creationId xmlns:a16="http://schemas.microsoft.com/office/drawing/2014/main" id="{71A73D38-A967-4395-B21F-24FF7C91BB6B}"/>
            </a:ext>
          </a:extLst>
        </xdr:cNvPr>
        <xdr:cNvCxnSpPr/>
      </xdr:nvCxnSpPr>
      <xdr:spPr>
        <a:xfrm>
          <a:off x="5241131" y="8146256"/>
          <a:ext cx="835819" cy="5000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29</xdr:row>
      <xdr:rowOff>9525</xdr:rowOff>
    </xdr:from>
    <xdr:to>
      <xdr:col>5</xdr:col>
      <xdr:colOff>19050</xdr:colOff>
      <xdr:row>30</xdr:row>
      <xdr:rowOff>0</xdr:rowOff>
    </xdr:to>
    <xdr:cxnSp macro="">
      <xdr:nvCxnSpPr>
        <xdr:cNvPr id="89" name="Gerade Verbindung 9">
          <a:extLst>
            <a:ext uri="{FF2B5EF4-FFF2-40B4-BE49-F238E27FC236}">
              <a16:creationId xmlns:a16="http://schemas.microsoft.com/office/drawing/2014/main" id="{9AAFDF61-289F-492A-BA64-BB4DA333AD1E}"/>
            </a:ext>
          </a:extLst>
        </xdr:cNvPr>
        <xdr:cNvCxnSpPr/>
      </xdr:nvCxnSpPr>
      <xdr:spPr>
        <a:xfrm flipH="1" flipV="1">
          <a:off x="6076950" y="6477000"/>
          <a:ext cx="857250" cy="495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34</xdr:row>
      <xdr:rowOff>0</xdr:rowOff>
    </xdr:from>
    <xdr:to>
      <xdr:col>3</xdr:col>
      <xdr:colOff>0</xdr:colOff>
      <xdr:row>34</xdr:row>
      <xdr:rowOff>0</xdr:rowOff>
    </xdr:to>
    <xdr:cxnSp macro="">
      <xdr:nvCxnSpPr>
        <xdr:cNvPr id="90" name="Gerade Verbindung 4">
          <a:extLst>
            <a:ext uri="{FF2B5EF4-FFF2-40B4-BE49-F238E27FC236}">
              <a16:creationId xmlns:a16="http://schemas.microsoft.com/office/drawing/2014/main" id="{5733D820-E908-49E4-B1A3-EB57F2E8CAE9}"/>
            </a:ext>
          </a:extLst>
        </xdr:cNvPr>
        <xdr:cNvCxnSpPr/>
      </xdr:nvCxnSpPr>
      <xdr:spPr>
        <a:xfrm>
          <a:off x="4402931" y="10067925"/>
          <a:ext cx="82629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34</xdr:row>
      <xdr:rowOff>0</xdr:rowOff>
    </xdr:from>
    <xdr:to>
      <xdr:col>4</xdr:col>
      <xdr:colOff>0</xdr:colOff>
      <xdr:row>34</xdr:row>
      <xdr:rowOff>0</xdr:rowOff>
    </xdr:to>
    <xdr:cxnSp macro="">
      <xdr:nvCxnSpPr>
        <xdr:cNvPr id="91" name="Gerade Verbindung 5">
          <a:extLst>
            <a:ext uri="{FF2B5EF4-FFF2-40B4-BE49-F238E27FC236}">
              <a16:creationId xmlns:a16="http://schemas.microsoft.com/office/drawing/2014/main" id="{C3D3C85E-28B4-4074-9E93-A0A1A19D0192}"/>
            </a:ext>
          </a:extLst>
        </xdr:cNvPr>
        <xdr:cNvCxnSpPr/>
      </xdr:nvCxnSpPr>
      <xdr:spPr>
        <a:xfrm>
          <a:off x="5241131" y="10067925"/>
          <a:ext cx="83581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34</xdr:row>
      <xdr:rowOff>0</xdr:rowOff>
    </xdr:from>
    <xdr:to>
      <xdr:col>4</xdr:col>
      <xdr:colOff>762000</xdr:colOff>
      <xdr:row>34</xdr:row>
      <xdr:rowOff>0</xdr:rowOff>
    </xdr:to>
    <xdr:cxnSp macro="">
      <xdr:nvCxnSpPr>
        <xdr:cNvPr id="92" name="Gerade Verbindung 9">
          <a:extLst>
            <a:ext uri="{FF2B5EF4-FFF2-40B4-BE49-F238E27FC236}">
              <a16:creationId xmlns:a16="http://schemas.microsoft.com/office/drawing/2014/main" id="{640C32E9-CC83-410E-8459-272BA3F91E29}"/>
            </a:ext>
          </a:extLst>
        </xdr:cNvPr>
        <xdr:cNvCxnSpPr/>
      </xdr:nvCxnSpPr>
      <xdr:spPr>
        <a:xfrm flipH="1" flipV="1">
          <a:off x="6100763" y="10067925"/>
          <a:ext cx="73818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49</xdr:row>
      <xdr:rowOff>11906</xdr:rowOff>
    </xdr:from>
    <xdr:to>
      <xdr:col>4</xdr:col>
      <xdr:colOff>0</xdr:colOff>
      <xdr:row>49</xdr:row>
      <xdr:rowOff>511969</xdr:rowOff>
    </xdr:to>
    <xdr:cxnSp macro="">
      <xdr:nvCxnSpPr>
        <xdr:cNvPr id="93" name="Gerade Verbindung 2">
          <a:extLst>
            <a:ext uri="{FF2B5EF4-FFF2-40B4-BE49-F238E27FC236}">
              <a16:creationId xmlns:a16="http://schemas.microsoft.com/office/drawing/2014/main" id="{93CDB682-609F-4F6E-9D4B-5B1339A34E1D}"/>
            </a:ext>
          </a:extLst>
        </xdr:cNvPr>
        <xdr:cNvCxnSpPr/>
      </xdr:nvCxnSpPr>
      <xdr:spPr>
        <a:xfrm>
          <a:off x="5241131" y="12623006"/>
          <a:ext cx="835819"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49</xdr:row>
      <xdr:rowOff>11906</xdr:rowOff>
    </xdr:from>
    <xdr:to>
      <xdr:col>3</xdr:col>
      <xdr:colOff>0</xdr:colOff>
      <xdr:row>49</xdr:row>
      <xdr:rowOff>511969</xdr:rowOff>
    </xdr:to>
    <xdr:cxnSp macro="">
      <xdr:nvCxnSpPr>
        <xdr:cNvPr id="94" name="Gerade Verbindung 3">
          <a:extLst>
            <a:ext uri="{FF2B5EF4-FFF2-40B4-BE49-F238E27FC236}">
              <a16:creationId xmlns:a16="http://schemas.microsoft.com/office/drawing/2014/main" id="{D19CDE99-771F-4E83-B244-91DF521B5B65}"/>
            </a:ext>
          </a:extLst>
        </xdr:cNvPr>
        <xdr:cNvCxnSpPr/>
      </xdr:nvCxnSpPr>
      <xdr:spPr>
        <a:xfrm>
          <a:off x="4402931" y="12623006"/>
          <a:ext cx="826294"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50</xdr:row>
      <xdr:rowOff>11906</xdr:rowOff>
    </xdr:from>
    <xdr:to>
      <xdr:col>3</xdr:col>
      <xdr:colOff>0</xdr:colOff>
      <xdr:row>50</xdr:row>
      <xdr:rowOff>511969</xdr:rowOff>
    </xdr:to>
    <xdr:cxnSp macro="">
      <xdr:nvCxnSpPr>
        <xdr:cNvPr id="95" name="Gerade Verbindung 4">
          <a:extLst>
            <a:ext uri="{FF2B5EF4-FFF2-40B4-BE49-F238E27FC236}">
              <a16:creationId xmlns:a16="http://schemas.microsoft.com/office/drawing/2014/main" id="{4D397009-C1F4-49C5-B552-CD24042FC9C5}"/>
            </a:ext>
          </a:extLst>
        </xdr:cNvPr>
        <xdr:cNvCxnSpPr/>
      </xdr:nvCxnSpPr>
      <xdr:spPr>
        <a:xfrm>
          <a:off x="4402931" y="12984956"/>
          <a:ext cx="826294"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50</xdr:row>
      <xdr:rowOff>11906</xdr:rowOff>
    </xdr:from>
    <xdr:to>
      <xdr:col>4</xdr:col>
      <xdr:colOff>0</xdr:colOff>
      <xdr:row>50</xdr:row>
      <xdr:rowOff>511969</xdr:rowOff>
    </xdr:to>
    <xdr:cxnSp macro="">
      <xdr:nvCxnSpPr>
        <xdr:cNvPr id="96" name="Gerade Verbindung 5">
          <a:extLst>
            <a:ext uri="{FF2B5EF4-FFF2-40B4-BE49-F238E27FC236}">
              <a16:creationId xmlns:a16="http://schemas.microsoft.com/office/drawing/2014/main" id="{E85D3DD4-4880-4B6A-A74F-C43662EC4DCB}"/>
            </a:ext>
          </a:extLst>
        </xdr:cNvPr>
        <xdr:cNvCxnSpPr/>
      </xdr:nvCxnSpPr>
      <xdr:spPr>
        <a:xfrm>
          <a:off x="5241131" y="12984956"/>
          <a:ext cx="835819"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49</xdr:row>
      <xdr:rowOff>19050</xdr:rowOff>
    </xdr:from>
    <xdr:to>
      <xdr:col>5</xdr:col>
      <xdr:colOff>9525</xdr:colOff>
      <xdr:row>50</xdr:row>
      <xdr:rowOff>0</xdr:rowOff>
    </xdr:to>
    <xdr:cxnSp macro="">
      <xdr:nvCxnSpPr>
        <xdr:cNvPr id="97" name="Gerade Verbindung 7">
          <a:extLst>
            <a:ext uri="{FF2B5EF4-FFF2-40B4-BE49-F238E27FC236}">
              <a16:creationId xmlns:a16="http://schemas.microsoft.com/office/drawing/2014/main" id="{3B31EFB3-557F-4A87-A940-1005873D5790}"/>
            </a:ext>
          </a:extLst>
        </xdr:cNvPr>
        <xdr:cNvCxnSpPr/>
      </xdr:nvCxnSpPr>
      <xdr:spPr>
        <a:xfrm>
          <a:off x="6076950" y="10563225"/>
          <a:ext cx="847725" cy="342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0</xdr:rowOff>
    </xdr:from>
    <xdr:to>
      <xdr:col>5</xdr:col>
      <xdr:colOff>19050</xdr:colOff>
      <xdr:row>51</xdr:row>
      <xdr:rowOff>19050</xdr:rowOff>
    </xdr:to>
    <xdr:cxnSp macro="">
      <xdr:nvCxnSpPr>
        <xdr:cNvPr id="98" name="Gerade Verbindung 9">
          <a:extLst>
            <a:ext uri="{FF2B5EF4-FFF2-40B4-BE49-F238E27FC236}">
              <a16:creationId xmlns:a16="http://schemas.microsoft.com/office/drawing/2014/main" id="{EBAC012A-C267-463F-9C35-0C5B5C48C7BF}"/>
            </a:ext>
          </a:extLst>
        </xdr:cNvPr>
        <xdr:cNvCxnSpPr/>
      </xdr:nvCxnSpPr>
      <xdr:spPr>
        <a:xfrm flipH="1" flipV="1">
          <a:off x="6076950" y="10906125"/>
          <a:ext cx="857250" cy="3714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3604191</xdr:colOff>
      <xdr:row>51</xdr:row>
      <xdr:rowOff>11906</xdr:rowOff>
    </xdr:from>
    <xdr:to>
      <xdr:col>2</xdr:col>
      <xdr:colOff>809624</xdr:colOff>
      <xdr:row>51</xdr:row>
      <xdr:rowOff>511969</xdr:rowOff>
    </xdr:to>
    <xdr:cxnSp macro="">
      <xdr:nvCxnSpPr>
        <xdr:cNvPr id="99" name="Gerade Verbindung 4">
          <a:extLst>
            <a:ext uri="{FF2B5EF4-FFF2-40B4-BE49-F238E27FC236}">
              <a16:creationId xmlns:a16="http://schemas.microsoft.com/office/drawing/2014/main" id="{C3638B68-6B1C-4155-B8CE-F27A58BA22A0}"/>
            </a:ext>
          </a:extLst>
        </xdr:cNvPr>
        <xdr:cNvCxnSpPr/>
      </xdr:nvCxnSpPr>
      <xdr:spPr>
        <a:xfrm>
          <a:off x="4372995" y="16680656"/>
          <a:ext cx="824933" cy="5000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51</xdr:row>
      <xdr:rowOff>11906</xdr:rowOff>
    </xdr:from>
    <xdr:to>
      <xdr:col>4</xdr:col>
      <xdr:colOff>0</xdr:colOff>
      <xdr:row>51</xdr:row>
      <xdr:rowOff>511969</xdr:rowOff>
    </xdr:to>
    <xdr:cxnSp macro="">
      <xdr:nvCxnSpPr>
        <xdr:cNvPr id="100" name="Gerade Verbindung 4">
          <a:extLst>
            <a:ext uri="{FF2B5EF4-FFF2-40B4-BE49-F238E27FC236}">
              <a16:creationId xmlns:a16="http://schemas.microsoft.com/office/drawing/2014/main" id="{BEA42572-C17E-4622-9D1A-ADE5494B24C8}"/>
            </a:ext>
          </a:extLst>
        </xdr:cNvPr>
        <xdr:cNvCxnSpPr/>
      </xdr:nvCxnSpPr>
      <xdr:spPr>
        <a:xfrm>
          <a:off x="5241131" y="13337381"/>
          <a:ext cx="835819" cy="5000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51</xdr:row>
      <xdr:rowOff>9525</xdr:rowOff>
    </xdr:from>
    <xdr:to>
      <xdr:col>5</xdr:col>
      <xdr:colOff>0</xdr:colOff>
      <xdr:row>51</xdr:row>
      <xdr:rowOff>504825</xdr:rowOff>
    </xdr:to>
    <xdr:cxnSp macro="">
      <xdr:nvCxnSpPr>
        <xdr:cNvPr id="101" name="Gerade Verbindung 9">
          <a:extLst>
            <a:ext uri="{FF2B5EF4-FFF2-40B4-BE49-F238E27FC236}">
              <a16:creationId xmlns:a16="http://schemas.microsoft.com/office/drawing/2014/main" id="{214FA4E7-C35E-43C3-A642-04145F788F48}"/>
            </a:ext>
          </a:extLst>
        </xdr:cNvPr>
        <xdr:cNvCxnSpPr/>
      </xdr:nvCxnSpPr>
      <xdr:spPr>
        <a:xfrm flipH="1" flipV="1">
          <a:off x="6076950" y="11268075"/>
          <a:ext cx="838200" cy="495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56</xdr:row>
      <xdr:rowOff>0</xdr:rowOff>
    </xdr:from>
    <xdr:to>
      <xdr:col>3</xdr:col>
      <xdr:colOff>0</xdr:colOff>
      <xdr:row>56</xdr:row>
      <xdr:rowOff>0</xdr:rowOff>
    </xdr:to>
    <xdr:cxnSp macro="">
      <xdr:nvCxnSpPr>
        <xdr:cNvPr id="102" name="Gerade Verbindung 4">
          <a:extLst>
            <a:ext uri="{FF2B5EF4-FFF2-40B4-BE49-F238E27FC236}">
              <a16:creationId xmlns:a16="http://schemas.microsoft.com/office/drawing/2014/main" id="{A43DE36A-3113-4A3E-9B2B-9702067B6E95}"/>
            </a:ext>
          </a:extLst>
        </xdr:cNvPr>
        <xdr:cNvCxnSpPr/>
      </xdr:nvCxnSpPr>
      <xdr:spPr>
        <a:xfrm>
          <a:off x="4402931" y="15440025"/>
          <a:ext cx="82629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56</xdr:row>
      <xdr:rowOff>0</xdr:rowOff>
    </xdr:from>
    <xdr:to>
      <xdr:col>4</xdr:col>
      <xdr:colOff>0</xdr:colOff>
      <xdr:row>56</xdr:row>
      <xdr:rowOff>0</xdr:rowOff>
    </xdr:to>
    <xdr:cxnSp macro="">
      <xdr:nvCxnSpPr>
        <xdr:cNvPr id="103" name="Gerade Verbindung 5">
          <a:extLst>
            <a:ext uri="{FF2B5EF4-FFF2-40B4-BE49-F238E27FC236}">
              <a16:creationId xmlns:a16="http://schemas.microsoft.com/office/drawing/2014/main" id="{D090C190-F1E9-4BD1-BF6E-D2AF8FB2FF9B}"/>
            </a:ext>
          </a:extLst>
        </xdr:cNvPr>
        <xdr:cNvCxnSpPr/>
      </xdr:nvCxnSpPr>
      <xdr:spPr>
        <a:xfrm>
          <a:off x="5241131" y="15440025"/>
          <a:ext cx="83581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23813</xdr:colOff>
      <xdr:row>56</xdr:row>
      <xdr:rowOff>0</xdr:rowOff>
    </xdr:from>
    <xdr:to>
      <xdr:col>4</xdr:col>
      <xdr:colOff>762000</xdr:colOff>
      <xdr:row>56</xdr:row>
      <xdr:rowOff>0</xdr:rowOff>
    </xdr:to>
    <xdr:cxnSp macro="">
      <xdr:nvCxnSpPr>
        <xdr:cNvPr id="104" name="Gerade Verbindung 9">
          <a:extLst>
            <a:ext uri="{FF2B5EF4-FFF2-40B4-BE49-F238E27FC236}">
              <a16:creationId xmlns:a16="http://schemas.microsoft.com/office/drawing/2014/main" id="{7ABB04AE-B41D-418C-AD70-D3278E1BEA1C}"/>
            </a:ext>
          </a:extLst>
        </xdr:cNvPr>
        <xdr:cNvCxnSpPr/>
      </xdr:nvCxnSpPr>
      <xdr:spPr>
        <a:xfrm flipH="1" flipV="1">
          <a:off x="6100763" y="15440025"/>
          <a:ext cx="73818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71</xdr:row>
      <xdr:rowOff>11906</xdr:rowOff>
    </xdr:from>
    <xdr:to>
      <xdr:col>4</xdr:col>
      <xdr:colOff>0</xdr:colOff>
      <xdr:row>71</xdr:row>
      <xdr:rowOff>511969</xdr:rowOff>
    </xdr:to>
    <xdr:cxnSp macro="">
      <xdr:nvCxnSpPr>
        <xdr:cNvPr id="105" name="Gerade Verbindung 2">
          <a:extLst>
            <a:ext uri="{FF2B5EF4-FFF2-40B4-BE49-F238E27FC236}">
              <a16:creationId xmlns:a16="http://schemas.microsoft.com/office/drawing/2014/main" id="{ABCB78AA-4811-42ED-A972-03715B44DCF0}"/>
            </a:ext>
          </a:extLst>
        </xdr:cNvPr>
        <xdr:cNvCxnSpPr/>
      </xdr:nvCxnSpPr>
      <xdr:spPr>
        <a:xfrm>
          <a:off x="5241131" y="18299906"/>
          <a:ext cx="835819"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71</xdr:row>
      <xdr:rowOff>11906</xdr:rowOff>
    </xdr:from>
    <xdr:to>
      <xdr:col>3</xdr:col>
      <xdr:colOff>0</xdr:colOff>
      <xdr:row>71</xdr:row>
      <xdr:rowOff>511969</xdr:rowOff>
    </xdr:to>
    <xdr:cxnSp macro="">
      <xdr:nvCxnSpPr>
        <xdr:cNvPr id="106" name="Gerade Verbindung 3">
          <a:extLst>
            <a:ext uri="{FF2B5EF4-FFF2-40B4-BE49-F238E27FC236}">
              <a16:creationId xmlns:a16="http://schemas.microsoft.com/office/drawing/2014/main" id="{E01B3FAF-6C44-47E5-A059-2C4F6C0E4D6B}"/>
            </a:ext>
          </a:extLst>
        </xdr:cNvPr>
        <xdr:cNvCxnSpPr/>
      </xdr:nvCxnSpPr>
      <xdr:spPr>
        <a:xfrm>
          <a:off x="4402931" y="18299906"/>
          <a:ext cx="826294" cy="347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72</xdr:row>
      <xdr:rowOff>11906</xdr:rowOff>
    </xdr:from>
    <xdr:to>
      <xdr:col>3</xdr:col>
      <xdr:colOff>0</xdr:colOff>
      <xdr:row>72</xdr:row>
      <xdr:rowOff>511969</xdr:rowOff>
    </xdr:to>
    <xdr:cxnSp macro="">
      <xdr:nvCxnSpPr>
        <xdr:cNvPr id="107" name="Gerade Verbindung 4">
          <a:extLst>
            <a:ext uri="{FF2B5EF4-FFF2-40B4-BE49-F238E27FC236}">
              <a16:creationId xmlns:a16="http://schemas.microsoft.com/office/drawing/2014/main" id="{2A07A422-9904-4F96-A7FF-AC8CE6B51231}"/>
            </a:ext>
          </a:extLst>
        </xdr:cNvPr>
        <xdr:cNvCxnSpPr/>
      </xdr:nvCxnSpPr>
      <xdr:spPr>
        <a:xfrm>
          <a:off x="4402931" y="18661856"/>
          <a:ext cx="826294"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72</xdr:row>
      <xdr:rowOff>11906</xdr:rowOff>
    </xdr:from>
    <xdr:to>
      <xdr:col>4</xdr:col>
      <xdr:colOff>0</xdr:colOff>
      <xdr:row>72</xdr:row>
      <xdr:rowOff>511969</xdr:rowOff>
    </xdr:to>
    <xdr:cxnSp macro="">
      <xdr:nvCxnSpPr>
        <xdr:cNvPr id="108" name="Gerade Verbindung 5">
          <a:extLst>
            <a:ext uri="{FF2B5EF4-FFF2-40B4-BE49-F238E27FC236}">
              <a16:creationId xmlns:a16="http://schemas.microsoft.com/office/drawing/2014/main" id="{EABCE86D-39C3-455F-A5C1-E80021DFCAC4}"/>
            </a:ext>
          </a:extLst>
        </xdr:cNvPr>
        <xdr:cNvCxnSpPr/>
      </xdr:nvCxnSpPr>
      <xdr:spPr>
        <a:xfrm>
          <a:off x="5241131" y="18661856"/>
          <a:ext cx="835819"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71</xdr:row>
      <xdr:rowOff>9525</xdr:rowOff>
    </xdr:from>
    <xdr:to>
      <xdr:col>5</xdr:col>
      <xdr:colOff>0</xdr:colOff>
      <xdr:row>72</xdr:row>
      <xdr:rowOff>0</xdr:rowOff>
    </xdr:to>
    <xdr:cxnSp macro="">
      <xdr:nvCxnSpPr>
        <xdr:cNvPr id="109" name="Gerade Verbindung 7">
          <a:extLst>
            <a:ext uri="{FF2B5EF4-FFF2-40B4-BE49-F238E27FC236}">
              <a16:creationId xmlns:a16="http://schemas.microsoft.com/office/drawing/2014/main" id="{AF057A1E-847C-4306-B321-A301B1A37E9E}"/>
            </a:ext>
          </a:extLst>
        </xdr:cNvPr>
        <xdr:cNvCxnSpPr/>
      </xdr:nvCxnSpPr>
      <xdr:spPr>
        <a:xfrm>
          <a:off x="6096000" y="15992475"/>
          <a:ext cx="819150" cy="35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4763</xdr:colOff>
      <xdr:row>72</xdr:row>
      <xdr:rowOff>4762</xdr:rowOff>
    </xdr:from>
    <xdr:to>
      <xdr:col>5</xdr:col>
      <xdr:colOff>0</xdr:colOff>
      <xdr:row>72</xdr:row>
      <xdr:rowOff>342900</xdr:rowOff>
    </xdr:to>
    <xdr:cxnSp macro="">
      <xdr:nvCxnSpPr>
        <xdr:cNvPr id="110" name="Gerade Verbindung 9">
          <a:extLst>
            <a:ext uri="{FF2B5EF4-FFF2-40B4-BE49-F238E27FC236}">
              <a16:creationId xmlns:a16="http://schemas.microsoft.com/office/drawing/2014/main" id="{D0E3DBB9-B415-4ECB-805D-8F8D51A7C7F8}"/>
            </a:ext>
          </a:extLst>
        </xdr:cNvPr>
        <xdr:cNvCxnSpPr/>
      </xdr:nvCxnSpPr>
      <xdr:spPr>
        <a:xfrm flipH="1" flipV="1">
          <a:off x="6081713" y="16349662"/>
          <a:ext cx="833437" cy="3381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73</xdr:row>
      <xdr:rowOff>11906</xdr:rowOff>
    </xdr:from>
    <xdr:to>
      <xdr:col>3</xdr:col>
      <xdr:colOff>0</xdr:colOff>
      <xdr:row>73</xdr:row>
      <xdr:rowOff>511969</xdr:rowOff>
    </xdr:to>
    <xdr:cxnSp macro="">
      <xdr:nvCxnSpPr>
        <xdr:cNvPr id="111" name="Gerade Verbindung 4">
          <a:extLst>
            <a:ext uri="{FF2B5EF4-FFF2-40B4-BE49-F238E27FC236}">
              <a16:creationId xmlns:a16="http://schemas.microsoft.com/office/drawing/2014/main" id="{230DAB37-7FB5-4E9D-ABBA-BB824C91D016}"/>
            </a:ext>
          </a:extLst>
        </xdr:cNvPr>
        <xdr:cNvCxnSpPr/>
      </xdr:nvCxnSpPr>
      <xdr:spPr>
        <a:xfrm>
          <a:off x="4402931" y="19014281"/>
          <a:ext cx="826294" cy="5000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73</xdr:row>
      <xdr:rowOff>11906</xdr:rowOff>
    </xdr:from>
    <xdr:to>
      <xdr:col>4</xdr:col>
      <xdr:colOff>0</xdr:colOff>
      <xdr:row>73</xdr:row>
      <xdr:rowOff>511969</xdr:rowOff>
    </xdr:to>
    <xdr:cxnSp macro="">
      <xdr:nvCxnSpPr>
        <xdr:cNvPr id="112" name="Gerade Verbindung 4">
          <a:extLst>
            <a:ext uri="{FF2B5EF4-FFF2-40B4-BE49-F238E27FC236}">
              <a16:creationId xmlns:a16="http://schemas.microsoft.com/office/drawing/2014/main" id="{C74D5EE1-EB49-472D-80F1-1EF1C63C56D3}"/>
            </a:ext>
          </a:extLst>
        </xdr:cNvPr>
        <xdr:cNvCxnSpPr/>
      </xdr:nvCxnSpPr>
      <xdr:spPr>
        <a:xfrm>
          <a:off x="5241131" y="19014281"/>
          <a:ext cx="835819" cy="5000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838200</xdr:colOff>
      <xdr:row>73</xdr:row>
      <xdr:rowOff>9525</xdr:rowOff>
    </xdr:from>
    <xdr:to>
      <xdr:col>4</xdr:col>
      <xdr:colOff>819150</xdr:colOff>
      <xdr:row>73</xdr:row>
      <xdr:rowOff>476250</xdr:rowOff>
    </xdr:to>
    <xdr:cxnSp macro="">
      <xdr:nvCxnSpPr>
        <xdr:cNvPr id="113" name="Gerade Verbindung 9">
          <a:extLst>
            <a:ext uri="{FF2B5EF4-FFF2-40B4-BE49-F238E27FC236}">
              <a16:creationId xmlns:a16="http://schemas.microsoft.com/office/drawing/2014/main" id="{56D28EE7-6167-49A7-88A5-2466D21D5AF7}"/>
            </a:ext>
          </a:extLst>
        </xdr:cNvPr>
        <xdr:cNvCxnSpPr/>
      </xdr:nvCxnSpPr>
      <xdr:spPr>
        <a:xfrm flipH="1" flipV="1">
          <a:off x="6067425" y="16706850"/>
          <a:ext cx="828675" cy="46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366773</xdr:colOff>
      <xdr:row>0</xdr:row>
      <xdr:rowOff>0</xdr:rowOff>
    </xdr:from>
    <xdr:to>
      <xdr:col>6</xdr:col>
      <xdr:colOff>1332573</xdr:colOff>
      <xdr:row>3</xdr:row>
      <xdr:rowOff>67935</xdr:rowOff>
    </xdr:to>
    <xdr:pic>
      <xdr:nvPicPr>
        <xdr:cNvPr id="116" name="Obraz 115">
          <a:extLst>
            <a:ext uri="{FF2B5EF4-FFF2-40B4-BE49-F238E27FC236}">
              <a16:creationId xmlns:a16="http://schemas.microsoft.com/office/drawing/2014/main" id="{46D9541E-51CB-4256-913F-F4E3FC6B3307}"/>
            </a:ext>
          </a:extLst>
        </xdr:cNvPr>
        <xdr:cNvPicPr>
          <a:picLocks noChangeAspect="1"/>
        </xdr:cNvPicPr>
      </xdr:nvPicPr>
      <xdr:blipFill>
        <a:blip xmlns:r="http://schemas.openxmlformats.org/officeDocument/2006/relationships" r:embed="rId1"/>
        <a:stretch>
          <a:fillRect/>
        </a:stretch>
      </xdr:blipFill>
      <xdr:spPr>
        <a:xfrm>
          <a:off x="7279202" y="0"/>
          <a:ext cx="1877478" cy="619024"/>
        </a:xfrm>
        <a:prstGeom prst="rect">
          <a:avLst/>
        </a:prstGeom>
      </xdr:spPr>
    </xdr:pic>
    <xdr:clientData/>
  </xdr:twoCellAnchor>
  <xdr:twoCellAnchor editAs="oneCell">
    <xdr:from>
      <xdr:col>0</xdr:col>
      <xdr:colOff>0</xdr:colOff>
      <xdr:row>0</xdr:row>
      <xdr:rowOff>0</xdr:rowOff>
    </xdr:from>
    <xdr:to>
      <xdr:col>1</xdr:col>
      <xdr:colOff>2265589</xdr:colOff>
      <xdr:row>4</xdr:row>
      <xdr:rowOff>178881</xdr:rowOff>
    </xdr:to>
    <xdr:pic>
      <xdr:nvPicPr>
        <xdr:cNvPr id="5" name="Obraz 4">
          <a:extLst>
            <a:ext uri="{FF2B5EF4-FFF2-40B4-BE49-F238E27FC236}">
              <a16:creationId xmlns:a16="http://schemas.microsoft.com/office/drawing/2014/main" id="{1C25D06D-891A-17CC-0E00-FC04FA390853}"/>
            </a:ext>
          </a:extLst>
        </xdr:cNvPr>
        <xdr:cNvPicPr>
          <a:picLocks noChangeAspect="1"/>
        </xdr:cNvPicPr>
      </xdr:nvPicPr>
      <xdr:blipFill>
        <a:blip xmlns:r="http://schemas.openxmlformats.org/officeDocument/2006/relationships" r:embed="rId2"/>
        <a:stretch>
          <a:fillRect/>
        </a:stretch>
      </xdr:blipFill>
      <xdr:spPr>
        <a:xfrm>
          <a:off x="0" y="0"/>
          <a:ext cx="3034393" cy="913667"/>
        </a:xfrm>
        <a:prstGeom prst="rect">
          <a:avLst/>
        </a:prstGeom>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workbookViewId="0">
      <selection activeCell="Q8" sqref="Q8"/>
    </sheetView>
  </sheetViews>
  <sheetFormatPr defaultColWidth="9" defaultRowHeight="14.25"/>
  <cols>
    <col min="4" max="4" width="11.25" customWidth="1"/>
    <col min="5" max="5" width="9" customWidth="1"/>
    <col min="6" max="6" width="12.5" customWidth="1"/>
    <col min="8" max="8" width="5.375" customWidth="1"/>
    <col min="10" max="10" width="5.125" customWidth="1"/>
    <col min="11" max="11" width="9" customWidth="1"/>
    <col min="13" max="13" width="0.625" customWidth="1"/>
    <col min="15" max="15" width="3" customWidth="1"/>
  </cols>
  <sheetData>
    <row r="1" spans="1:15" s="9" customFormat="1" ht="15">
      <c r="A1" s="1" t="s">
        <v>0</v>
      </c>
      <c r="B1" s="1"/>
      <c r="C1" s="1"/>
      <c r="D1" s="2"/>
    </row>
    <row r="2" spans="1:15" s="11" customFormat="1" ht="12.75" thickBot="1">
      <c r="A2" s="11" t="s">
        <v>1</v>
      </c>
    </row>
    <row r="3" spans="1:15" s="9" customFormat="1" ht="15.75" thickBot="1">
      <c r="A3" s="84" t="s">
        <v>2</v>
      </c>
      <c r="B3" s="84"/>
      <c r="C3" s="84"/>
      <c r="D3" s="84"/>
      <c r="E3" s="84"/>
      <c r="F3" s="84"/>
      <c r="G3" s="84"/>
      <c r="H3" s="84"/>
      <c r="I3" s="84"/>
      <c r="J3" s="84"/>
      <c r="K3" s="84"/>
      <c r="L3" s="84"/>
      <c r="M3" s="84"/>
      <c r="N3" s="84"/>
      <c r="O3" s="84"/>
    </row>
    <row r="4" spans="1:15" s="9" customFormat="1" ht="14.25" customHeight="1" thickBot="1">
      <c r="A4" s="85" t="s">
        <v>3</v>
      </c>
      <c r="B4" s="85"/>
      <c r="C4" s="86" t="s">
        <v>4</v>
      </c>
      <c r="D4" s="85"/>
      <c r="E4" s="85"/>
      <c r="F4" s="85"/>
      <c r="G4" s="84" t="s">
        <v>5</v>
      </c>
      <c r="H4" s="84"/>
      <c r="I4" s="84" t="s">
        <v>6</v>
      </c>
      <c r="J4" s="84"/>
      <c r="K4" s="84" t="s">
        <v>7</v>
      </c>
      <c r="L4" s="84"/>
      <c r="M4" s="84"/>
      <c r="N4" s="84" t="s">
        <v>8</v>
      </c>
      <c r="O4" s="84"/>
    </row>
    <row r="5" spans="1:15" s="9" customFormat="1" ht="15.75" thickBot="1">
      <c r="A5" s="85"/>
      <c r="B5" s="85"/>
      <c r="C5" s="85"/>
      <c r="D5" s="85"/>
      <c r="E5" s="85"/>
      <c r="F5" s="85"/>
      <c r="G5" s="84"/>
      <c r="H5" s="84"/>
      <c r="I5" s="84"/>
      <c r="J5" s="84"/>
      <c r="K5" s="84"/>
      <c r="L5" s="84"/>
      <c r="M5" s="84"/>
      <c r="N5" s="84"/>
      <c r="O5" s="84"/>
    </row>
    <row r="6" spans="1:15" s="9" customFormat="1" ht="15.75" thickBot="1">
      <c r="A6" s="85"/>
      <c r="B6" s="85"/>
      <c r="C6" s="85"/>
      <c r="D6" s="85"/>
      <c r="E6" s="85"/>
      <c r="F6" s="85"/>
      <c r="G6" s="84"/>
      <c r="H6" s="84"/>
      <c r="I6" s="84"/>
      <c r="J6" s="84"/>
      <c r="K6" s="84"/>
      <c r="L6" s="84"/>
      <c r="M6" s="84"/>
      <c r="N6" s="84"/>
      <c r="O6" s="84"/>
    </row>
    <row r="7" spans="1:15" s="9" customFormat="1" ht="56.25" customHeight="1" thickBot="1">
      <c r="A7" s="88" t="s">
        <v>9</v>
      </c>
      <c r="B7" s="88"/>
      <c r="C7" s="87"/>
      <c r="D7" s="87"/>
      <c r="E7" s="87"/>
      <c r="F7" s="87"/>
      <c r="G7" s="87"/>
      <c r="H7" s="87"/>
      <c r="I7" s="87"/>
      <c r="J7" s="87"/>
      <c r="K7" s="87"/>
      <c r="L7" s="87"/>
      <c r="M7" s="87"/>
      <c r="N7" s="87"/>
      <c r="O7" s="87"/>
    </row>
    <row r="8" spans="1:15" s="9" customFormat="1" ht="53.25" customHeight="1" thickBot="1">
      <c r="A8" s="88" t="s">
        <v>10</v>
      </c>
      <c r="B8" s="88"/>
      <c r="C8" s="87"/>
      <c r="D8" s="87"/>
      <c r="E8" s="87"/>
      <c r="F8" s="87"/>
      <c r="G8" s="87"/>
      <c r="H8" s="87"/>
      <c r="I8" s="87"/>
      <c r="J8" s="87"/>
      <c r="K8" s="87"/>
      <c r="L8" s="87"/>
      <c r="M8" s="87"/>
      <c r="N8" s="87"/>
      <c r="O8" s="87"/>
    </row>
    <row r="9" spans="1:15" s="9" customFormat="1" ht="55.5" customHeight="1" thickBot="1">
      <c r="A9" s="88" t="s">
        <v>11</v>
      </c>
      <c r="B9" s="88"/>
      <c r="C9" s="87"/>
      <c r="D9" s="87"/>
      <c r="E9" s="87"/>
      <c r="F9" s="87"/>
      <c r="G9" s="87"/>
      <c r="H9" s="87"/>
      <c r="I9" s="87"/>
      <c r="J9" s="87"/>
      <c r="K9" s="87"/>
      <c r="L9" s="87"/>
      <c r="M9" s="87"/>
      <c r="N9" s="87"/>
      <c r="O9" s="87"/>
    </row>
    <row r="10" spans="1:15" s="9" customFormat="1" ht="56.25" customHeight="1" thickBot="1">
      <c r="A10" s="88" t="s">
        <v>12</v>
      </c>
      <c r="B10" s="88"/>
      <c r="C10" s="87"/>
      <c r="D10" s="87"/>
      <c r="E10" s="87"/>
      <c r="F10" s="87"/>
      <c r="G10" s="87"/>
      <c r="H10" s="87"/>
      <c r="I10" s="87"/>
      <c r="J10" s="87"/>
      <c r="K10" s="87"/>
      <c r="L10" s="87"/>
      <c r="M10" s="87"/>
      <c r="N10" s="87"/>
      <c r="O10" s="87"/>
    </row>
    <row r="11" spans="1:15" s="9" customFormat="1" ht="54.75" customHeight="1" thickBot="1">
      <c r="A11" s="88" t="s">
        <v>13</v>
      </c>
      <c r="B11" s="88"/>
      <c r="C11" s="87"/>
      <c r="D11" s="87"/>
      <c r="E11" s="87"/>
      <c r="F11" s="87"/>
      <c r="G11" s="87"/>
      <c r="H11" s="87"/>
      <c r="I11" s="87"/>
      <c r="J11" s="87"/>
      <c r="K11" s="87"/>
      <c r="L11" s="87"/>
      <c r="M11" s="87"/>
      <c r="N11" s="87"/>
      <c r="O11" s="87"/>
    </row>
    <row r="12" spans="1:15" s="9" customFormat="1" ht="51.75" customHeight="1" thickBot="1">
      <c r="A12" s="88" t="s">
        <v>14</v>
      </c>
      <c r="B12" s="88"/>
      <c r="C12" s="87"/>
      <c r="D12" s="87"/>
      <c r="E12" s="87"/>
      <c r="F12" s="87"/>
      <c r="G12" s="87"/>
      <c r="H12" s="87"/>
      <c r="I12" s="87"/>
      <c r="J12" s="87"/>
      <c r="K12" s="87"/>
      <c r="L12" s="87"/>
      <c r="M12" s="87"/>
      <c r="N12" s="87"/>
      <c r="O12" s="87"/>
    </row>
    <row r="13" spans="1:15" s="9" customFormat="1" ht="15.75" thickBot="1">
      <c r="A13" s="89" t="s">
        <v>15</v>
      </c>
      <c r="B13" s="89"/>
      <c r="C13" s="89"/>
      <c r="D13" s="89"/>
      <c r="E13" s="89"/>
      <c r="F13" s="89"/>
      <c r="G13" s="89"/>
      <c r="H13" s="89"/>
      <c r="I13" s="89"/>
      <c r="J13" s="89"/>
      <c r="K13" s="89"/>
      <c r="L13" s="90"/>
      <c r="M13" s="90"/>
      <c r="N13" s="90"/>
      <c r="O13" s="90"/>
    </row>
    <row r="14" spans="1:15" s="9" customFormat="1" ht="15.75" thickBot="1">
      <c r="A14" s="89" t="s">
        <v>16</v>
      </c>
      <c r="B14" s="89"/>
      <c r="C14" s="89"/>
      <c r="D14" s="89"/>
      <c r="E14" s="89"/>
      <c r="F14" s="89"/>
      <c r="G14" s="89"/>
      <c r="H14" s="89"/>
      <c r="I14" s="89"/>
      <c r="J14" s="89"/>
      <c r="K14" s="89"/>
      <c r="L14" s="90"/>
      <c r="M14" s="90"/>
      <c r="N14" s="90"/>
      <c r="O14" s="90"/>
    </row>
    <row r="15" spans="1:15" s="9" customFormat="1" ht="15.75" thickBot="1">
      <c r="A15" s="89" t="s">
        <v>17</v>
      </c>
      <c r="B15" s="89"/>
      <c r="C15" s="89"/>
      <c r="D15" s="89"/>
      <c r="E15" s="89"/>
      <c r="F15" s="89"/>
      <c r="G15" s="89"/>
      <c r="H15" s="89"/>
      <c r="I15" s="89"/>
      <c r="J15" s="89"/>
      <c r="K15" s="89"/>
      <c r="L15" s="90"/>
      <c r="M15" s="90"/>
      <c r="N15" s="90"/>
      <c r="O15" s="90"/>
    </row>
    <row r="17" spans="1:1">
      <c r="A17" t="s">
        <v>18</v>
      </c>
    </row>
  </sheetData>
  <mergeCells count="49">
    <mergeCell ref="N11:O11"/>
    <mergeCell ref="A14:K14"/>
    <mergeCell ref="L14:O14"/>
    <mergeCell ref="A15:K15"/>
    <mergeCell ref="L15:O15"/>
    <mergeCell ref="I12:J12"/>
    <mergeCell ref="K12:M12"/>
    <mergeCell ref="A13:K13"/>
    <mergeCell ref="L13:O13"/>
    <mergeCell ref="N12:O12"/>
    <mergeCell ref="A12:B12"/>
    <mergeCell ref="A11:B11"/>
    <mergeCell ref="C11:F11"/>
    <mergeCell ref="G11:H11"/>
    <mergeCell ref="I11:J11"/>
    <mergeCell ref="K11:M11"/>
    <mergeCell ref="C12:F12"/>
    <mergeCell ref="G12:H12"/>
    <mergeCell ref="C10:F10"/>
    <mergeCell ref="G10:H10"/>
    <mergeCell ref="I10:J10"/>
    <mergeCell ref="N10:O10"/>
    <mergeCell ref="A9:B9"/>
    <mergeCell ref="C9:F9"/>
    <mergeCell ref="G9:H9"/>
    <mergeCell ref="I9:J9"/>
    <mergeCell ref="K9:M9"/>
    <mergeCell ref="N9:O9"/>
    <mergeCell ref="A10:B10"/>
    <mergeCell ref="K10:M10"/>
    <mergeCell ref="N8:O8"/>
    <mergeCell ref="A7:B7"/>
    <mergeCell ref="C7:F7"/>
    <mergeCell ref="G7:H7"/>
    <mergeCell ref="I7:J7"/>
    <mergeCell ref="K7:M7"/>
    <mergeCell ref="N7:O7"/>
    <mergeCell ref="A8:B8"/>
    <mergeCell ref="C8:F8"/>
    <mergeCell ref="G8:H8"/>
    <mergeCell ref="I8:J8"/>
    <mergeCell ref="K8:M8"/>
    <mergeCell ref="A3:O3"/>
    <mergeCell ref="A4:B6"/>
    <mergeCell ref="C4:F6"/>
    <mergeCell ref="G4:H6"/>
    <mergeCell ref="I4:J6"/>
    <mergeCell ref="K4:M6"/>
    <mergeCell ref="N4:O6"/>
  </mergeCells>
  <phoneticPr fontId="9" type="noConversion"/>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
  <sheetViews>
    <sheetView workbookViewId="0">
      <selection activeCell="G12" sqref="G12"/>
    </sheetView>
  </sheetViews>
  <sheetFormatPr defaultColWidth="9" defaultRowHeight="14.25"/>
  <cols>
    <col min="1" max="1" width="15.375" customWidth="1"/>
    <col min="2" max="2" width="8.75" customWidth="1"/>
    <col min="3" max="3" width="8.125" customWidth="1"/>
    <col min="4" max="4" width="8" customWidth="1"/>
    <col min="5" max="5" width="7.875" customWidth="1"/>
    <col min="6" max="6" width="7.75" customWidth="1"/>
    <col min="7" max="7" width="7.5" customWidth="1"/>
    <col min="8" max="8" width="7.875" customWidth="1"/>
    <col min="9" max="9" width="9.125" customWidth="1"/>
    <col min="10" max="10" width="7.875" customWidth="1"/>
    <col min="11" max="12" width="7.75" customWidth="1"/>
    <col min="13" max="13" width="8.375" customWidth="1"/>
  </cols>
  <sheetData>
    <row r="1" spans="1:15" s="9" customFormat="1" ht="15">
      <c r="A1" s="1" t="s">
        <v>19</v>
      </c>
      <c r="B1" s="1"/>
      <c r="C1" s="1"/>
      <c r="D1" s="1"/>
      <c r="E1" s="1"/>
      <c r="F1" s="1"/>
      <c r="G1" s="1"/>
      <c r="H1" s="1"/>
    </row>
    <row r="2" spans="1:15" s="9" customFormat="1" ht="15">
      <c r="A2" s="93" t="s">
        <v>20</v>
      </c>
      <c r="B2" s="93"/>
      <c r="C2" s="93"/>
      <c r="D2" s="93"/>
      <c r="E2" s="93"/>
      <c r="F2" s="93"/>
      <c r="G2" s="93"/>
      <c r="H2" s="93"/>
      <c r="I2" s="93"/>
      <c r="J2" s="93"/>
      <c r="K2" s="93"/>
      <c r="L2" s="93"/>
      <c r="M2" s="93"/>
      <c r="N2" s="10"/>
      <c r="O2" s="10"/>
    </row>
    <row r="3" spans="1:15" s="13" customFormat="1" ht="12">
      <c r="A3" s="94"/>
      <c r="B3" s="94"/>
      <c r="C3" s="94"/>
      <c r="D3" s="94"/>
      <c r="E3" s="94"/>
      <c r="F3" s="94"/>
      <c r="G3" s="94"/>
      <c r="H3" s="94"/>
      <c r="I3" s="94"/>
      <c r="J3" s="94"/>
      <c r="K3" s="94"/>
      <c r="L3" s="94"/>
      <c r="M3" s="94"/>
    </row>
    <row r="4" spans="1:15" s="9" customFormat="1" ht="15">
      <c r="A4" s="91" t="s">
        <v>21</v>
      </c>
      <c r="B4" s="95">
        <v>2016</v>
      </c>
      <c r="C4" s="95"/>
      <c r="D4" s="95"/>
      <c r="E4" s="95"/>
      <c r="F4" s="95">
        <v>2017</v>
      </c>
      <c r="G4" s="95"/>
      <c r="H4" s="95"/>
      <c r="I4" s="95"/>
      <c r="J4" s="95">
        <v>2018</v>
      </c>
      <c r="K4" s="95"/>
      <c r="L4" s="95"/>
      <c r="M4" s="95"/>
    </row>
    <row r="5" spans="1:15" s="9" customFormat="1" ht="15">
      <c r="A5" s="92"/>
      <c r="B5" s="3" t="s">
        <v>22</v>
      </c>
      <c r="C5" s="3" t="s">
        <v>23</v>
      </c>
      <c r="D5" s="3" t="s">
        <v>24</v>
      </c>
      <c r="E5" s="3" t="s">
        <v>25</v>
      </c>
      <c r="F5" s="3" t="s">
        <v>26</v>
      </c>
      <c r="G5" s="3" t="s">
        <v>27</v>
      </c>
      <c r="H5" s="3" t="s">
        <v>28</v>
      </c>
      <c r="I5" s="3" t="s">
        <v>29</v>
      </c>
      <c r="J5" s="3" t="s">
        <v>30</v>
      </c>
      <c r="K5" s="3" t="s">
        <v>31</v>
      </c>
      <c r="L5" s="3" t="s">
        <v>32</v>
      </c>
      <c r="M5" s="3" t="s">
        <v>33</v>
      </c>
    </row>
    <row r="6" spans="1:15" s="9" customFormat="1" ht="24.75">
      <c r="A6" s="4" t="s">
        <v>34</v>
      </c>
      <c r="B6" s="5"/>
      <c r="C6" s="5"/>
      <c r="D6" s="6"/>
      <c r="E6" s="6"/>
      <c r="F6" s="6"/>
      <c r="G6" s="6"/>
      <c r="H6" s="6"/>
      <c r="I6" s="6"/>
      <c r="J6" s="6"/>
      <c r="K6" s="6"/>
      <c r="L6" s="6"/>
      <c r="M6" s="6"/>
    </row>
    <row r="7" spans="1:15" s="9" customFormat="1" ht="24.75">
      <c r="A7" s="7" t="s">
        <v>35</v>
      </c>
      <c r="B7" s="8"/>
      <c r="C7" s="8"/>
      <c r="D7" s="8"/>
      <c r="E7" s="6"/>
      <c r="F7" s="6"/>
      <c r="G7" s="6"/>
      <c r="H7" s="6"/>
      <c r="I7" s="6"/>
      <c r="J7" s="6"/>
      <c r="K7" s="6"/>
      <c r="L7" s="6"/>
      <c r="M7" s="6"/>
    </row>
    <row r="16" spans="1:15">
      <c r="I16" s="12"/>
    </row>
  </sheetData>
  <mergeCells count="5">
    <mergeCell ref="A4:A5"/>
    <mergeCell ref="A2:M3"/>
    <mergeCell ref="B4:E4"/>
    <mergeCell ref="F4:I4"/>
    <mergeCell ref="J4:M4"/>
  </mergeCells>
  <phoneticPr fontId="9" type="noConversion"/>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6:I75"/>
  <sheetViews>
    <sheetView topLeftCell="A22" zoomScale="110" zoomScaleNormal="110" zoomScaleSheetLayoutView="80" zoomScalePageLayoutView="80" workbookViewId="0">
      <selection activeCell="I63" sqref="I63"/>
    </sheetView>
  </sheetViews>
  <sheetFormatPr defaultColWidth="9" defaultRowHeight="14.25"/>
  <cols>
    <col min="1" max="1" width="10.125" customWidth="1"/>
    <col min="2" max="2" width="47.5" customWidth="1"/>
    <col min="3" max="3" width="11" customWidth="1"/>
    <col min="4" max="4" width="11.125" customWidth="1"/>
    <col min="5" max="5" width="11" customWidth="1"/>
    <col min="6" max="6" width="12" customWidth="1"/>
    <col min="7" max="7" width="21.375" customWidth="1"/>
  </cols>
  <sheetData>
    <row r="6" spans="1:8" ht="20.25">
      <c r="A6" s="151" t="s">
        <v>115</v>
      </c>
      <c r="B6" s="151"/>
      <c r="C6" s="151"/>
      <c r="D6" s="151"/>
      <c r="E6" s="151"/>
      <c r="F6" s="151"/>
      <c r="G6" s="151"/>
    </row>
    <row r="7" spans="1:8" ht="15" thickBot="1"/>
    <row r="8" spans="1:8" ht="16.5" thickBot="1">
      <c r="A8" s="109" t="s">
        <v>42</v>
      </c>
      <c r="B8" s="110"/>
      <c r="C8" s="100"/>
      <c r="D8" s="101"/>
      <c r="E8" s="101"/>
      <c r="F8" s="101"/>
      <c r="G8" s="102"/>
    </row>
    <row r="9" spans="1:8" ht="16.5" thickBot="1">
      <c r="A9" s="107" t="s">
        <v>66</v>
      </c>
      <c r="B9" s="108"/>
      <c r="C9" s="100"/>
      <c r="D9" s="101"/>
      <c r="E9" s="101"/>
      <c r="F9" s="101"/>
      <c r="G9" s="102"/>
    </row>
    <row r="10" spans="1:8" ht="16.5" thickBot="1">
      <c r="A10" s="30"/>
      <c r="B10" s="30"/>
      <c r="C10" s="31"/>
      <c r="D10" s="31"/>
      <c r="E10" s="31"/>
      <c r="F10" s="31"/>
      <c r="G10" s="18"/>
    </row>
    <row r="11" spans="1:8" ht="100.5" customHeight="1">
      <c r="A11" s="111" t="s">
        <v>43</v>
      </c>
      <c r="B11" s="112"/>
      <c r="C11" s="28" t="s">
        <v>44</v>
      </c>
      <c r="D11" s="28" t="s">
        <v>45</v>
      </c>
      <c r="E11" s="29" t="s">
        <v>88</v>
      </c>
      <c r="F11" s="35" t="s">
        <v>95</v>
      </c>
      <c r="G11" s="69" t="s">
        <v>103</v>
      </c>
      <c r="H11" s="32"/>
    </row>
    <row r="12" spans="1:8" ht="37.5" customHeight="1">
      <c r="A12" s="121" t="s">
        <v>92</v>
      </c>
      <c r="B12" s="122"/>
      <c r="C12" s="122"/>
      <c r="D12" s="122"/>
      <c r="E12" s="122"/>
      <c r="F12" s="122"/>
      <c r="G12" s="44"/>
    </row>
    <row r="13" spans="1:8" ht="20.25" customHeight="1">
      <c r="A13" s="96" t="s">
        <v>47</v>
      </c>
      <c r="B13" s="97"/>
      <c r="C13" s="97"/>
      <c r="D13" s="97"/>
      <c r="E13" s="97"/>
      <c r="F13" s="36">
        <f>SUM(F14+F23)</f>
        <v>10188</v>
      </c>
      <c r="G13" s="45"/>
    </row>
    <row r="14" spans="1:8" ht="19.7" customHeight="1">
      <c r="A14" s="98" t="s">
        <v>73</v>
      </c>
      <c r="B14" s="99"/>
      <c r="C14" s="99"/>
      <c r="D14" s="99"/>
      <c r="E14" s="99"/>
      <c r="F14" s="37">
        <f>SUM(F15:F22)</f>
        <v>9188</v>
      </c>
      <c r="G14" s="46"/>
    </row>
    <row r="15" spans="1:8" ht="27" customHeight="1">
      <c r="A15" s="17" t="s">
        <v>37</v>
      </c>
      <c r="B15" s="27" t="s">
        <v>67</v>
      </c>
      <c r="C15" s="19" t="s">
        <v>36</v>
      </c>
      <c r="D15" s="19">
        <v>6</v>
      </c>
      <c r="E15" s="19">
        <v>74</v>
      </c>
      <c r="F15" s="38">
        <f>D15*E15</f>
        <v>444</v>
      </c>
      <c r="G15" s="76" t="s">
        <v>104</v>
      </c>
    </row>
    <row r="16" spans="1:8" ht="29.25" customHeight="1">
      <c r="A16" s="17" t="s">
        <v>38</v>
      </c>
      <c r="B16" s="27" t="s">
        <v>68</v>
      </c>
      <c r="C16" s="25" t="s">
        <v>36</v>
      </c>
      <c r="D16" s="25">
        <v>6</v>
      </c>
      <c r="E16" s="19">
        <v>74</v>
      </c>
      <c r="F16" s="38">
        <f>D16*E16</f>
        <v>444</v>
      </c>
      <c r="G16" s="76" t="s">
        <v>104</v>
      </c>
    </row>
    <row r="17" spans="1:9" ht="27" customHeight="1">
      <c r="A17" s="17" t="s">
        <v>39</v>
      </c>
      <c r="B17" s="27" t="s">
        <v>69</v>
      </c>
      <c r="C17" s="19" t="s">
        <v>50</v>
      </c>
      <c r="D17" s="19">
        <v>50</v>
      </c>
      <c r="E17" s="19">
        <v>29</v>
      </c>
      <c r="F17" s="38">
        <f t="shared" ref="F17:F22" si="0">E17*D17</f>
        <v>1450</v>
      </c>
      <c r="G17" s="76" t="s">
        <v>104</v>
      </c>
    </row>
    <row r="18" spans="1:9" ht="26.25" customHeight="1">
      <c r="A18" s="17" t="s">
        <v>52</v>
      </c>
      <c r="B18" s="27" t="s">
        <v>70</v>
      </c>
      <c r="C18" s="19" t="s">
        <v>50</v>
      </c>
      <c r="D18" s="25">
        <v>50</v>
      </c>
      <c r="E18" s="19">
        <v>29</v>
      </c>
      <c r="F18" s="38">
        <f t="shared" si="0"/>
        <v>1450</v>
      </c>
      <c r="G18" s="76" t="s">
        <v>104</v>
      </c>
    </row>
    <row r="19" spans="1:9" ht="26.25" customHeight="1">
      <c r="A19" s="17" t="s">
        <v>78</v>
      </c>
      <c r="B19" s="27" t="s">
        <v>49</v>
      </c>
      <c r="C19" s="19" t="s">
        <v>51</v>
      </c>
      <c r="D19" s="19">
        <v>50</v>
      </c>
      <c r="E19" s="19">
        <v>22</v>
      </c>
      <c r="F19" s="38">
        <f t="shared" si="0"/>
        <v>1100</v>
      </c>
      <c r="G19" s="76" t="s">
        <v>104</v>
      </c>
    </row>
    <row r="20" spans="1:9" ht="26.25" customHeight="1">
      <c r="A20" s="17" t="s">
        <v>79</v>
      </c>
      <c r="B20" s="26" t="s">
        <v>82</v>
      </c>
      <c r="C20" s="25" t="s">
        <v>84</v>
      </c>
      <c r="D20" s="25">
        <v>1</v>
      </c>
      <c r="E20" s="19">
        <v>100</v>
      </c>
      <c r="F20" s="38">
        <f t="shared" si="0"/>
        <v>100</v>
      </c>
      <c r="G20" s="76" t="s">
        <v>105</v>
      </c>
    </row>
    <row r="21" spans="1:9" ht="26.25" customHeight="1">
      <c r="A21" s="17" t="s">
        <v>80</v>
      </c>
      <c r="B21" s="26" t="s">
        <v>83</v>
      </c>
      <c r="C21" s="25" t="s">
        <v>84</v>
      </c>
      <c r="D21" s="25">
        <v>1</v>
      </c>
      <c r="E21" s="19">
        <v>200</v>
      </c>
      <c r="F21" s="38">
        <f t="shared" si="0"/>
        <v>200</v>
      </c>
      <c r="G21" s="76" t="s">
        <v>105</v>
      </c>
    </row>
    <row r="22" spans="1:9" ht="26.25" customHeight="1">
      <c r="A22" s="17" t="s">
        <v>81</v>
      </c>
      <c r="B22" s="26" t="s">
        <v>85</v>
      </c>
      <c r="C22" s="25" t="s">
        <v>50</v>
      </c>
      <c r="D22" s="25">
        <v>200</v>
      </c>
      <c r="E22" s="19">
        <v>20</v>
      </c>
      <c r="F22" s="38">
        <f t="shared" si="0"/>
        <v>4000</v>
      </c>
      <c r="G22" s="76" t="s">
        <v>105</v>
      </c>
    </row>
    <row r="23" spans="1:9" ht="19.7" customHeight="1">
      <c r="A23" s="128" t="s">
        <v>48</v>
      </c>
      <c r="B23" s="129"/>
      <c r="C23" s="129"/>
      <c r="D23" s="129"/>
      <c r="E23" s="129"/>
      <c r="F23" s="37">
        <f>SUM(F24)</f>
        <v>1000</v>
      </c>
      <c r="G23" s="72"/>
    </row>
    <row r="24" spans="1:9" ht="27" customHeight="1">
      <c r="A24" s="17" t="s">
        <v>40</v>
      </c>
      <c r="B24" s="27" t="s">
        <v>41</v>
      </c>
      <c r="C24" s="19" t="s">
        <v>50</v>
      </c>
      <c r="D24" s="19">
        <v>1</v>
      </c>
      <c r="E24" s="19">
        <v>1000</v>
      </c>
      <c r="F24" s="38">
        <f>D24*E24</f>
        <v>1000</v>
      </c>
      <c r="G24" s="76" t="s">
        <v>105</v>
      </c>
      <c r="I24" s="14"/>
    </row>
    <row r="25" spans="1:9" ht="21" customHeight="1">
      <c r="A25" s="126" t="s">
        <v>46</v>
      </c>
      <c r="B25" s="127"/>
      <c r="C25" s="127"/>
      <c r="D25" s="127"/>
      <c r="E25" s="127"/>
      <c r="F25" s="48">
        <f>SUM(F26:F28)</f>
        <v>2648.8799999999997</v>
      </c>
      <c r="G25" s="73"/>
    </row>
    <row r="26" spans="1:9" ht="28.5" customHeight="1">
      <c r="A26" s="22" t="s">
        <v>61</v>
      </c>
      <c r="B26" s="23" t="s">
        <v>86</v>
      </c>
      <c r="C26" s="20"/>
      <c r="D26" s="20"/>
      <c r="E26" s="20"/>
      <c r="F26" s="41">
        <f>ROUND(0.2*F13,2)</f>
        <v>2037.6</v>
      </c>
      <c r="G26" s="76" t="s">
        <v>106</v>
      </c>
    </row>
    <row r="27" spans="1:9" ht="27.75" customHeight="1">
      <c r="A27" s="22" t="s">
        <v>62</v>
      </c>
      <c r="B27" s="23" t="s">
        <v>71</v>
      </c>
      <c r="C27" s="20"/>
      <c r="D27" s="20"/>
      <c r="E27" s="19"/>
      <c r="F27" s="38">
        <f>ROUND(0.15*F26,2)</f>
        <v>305.64</v>
      </c>
      <c r="G27" s="76" t="s">
        <v>106</v>
      </c>
    </row>
    <row r="28" spans="1:9" ht="45" customHeight="1">
      <c r="A28" s="21" t="s">
        <v>63</v>
      </c>
      <c r="B28" s="24" t="s">
        <v>112</v>
      </c>
      <c r="C28" s="20"/>
      <c r="D28" s="20"/>
      <c r="E28" s="19"/>
      <c r="F28" s="38">
        <f>ROUND(0.15*F26,2)</f>
        <v>305.64</v>
      </c>
      <c r="G28" s="76" t="s">
        <v>106</v>
      </c>
    </row>
    <row r="29" spans="1:9" ht="30" customHeight="1">
      <c r="A29" s="116" t="s">
        <v>96</v>
      </c>
      <c r="B29" s="117"/>
      <c r="C29" s="117"/>
      <c r="D29" s="117"/>
      <c r="E29" s="118"/>
      <c r="F29" s="42">
        <f>SUM(F13+F25)</f>
        <v>12836.88</v>
      </c>
      <c r="G29" s="74"/>
    </row>
    <row r="30" spans="1:9" ht="32.25" customHeight="1" thickBot="1">
      <c r="A30" s="113" t="s">
        <v>89</v>
      </c>
      <c r="B30" s="114"/>
      <c r="C30" s="114"/>
      <c r="D30" s="114"/>
      <c r="E30" s="115"/>
      <c r="F30" s="43">
        <f>F29*80%</f>
        <v>10269.504000000001</v>
      </c>
      <c r="G30" s="75"/>
    </row>
    <row r="31" spans="1:9" ht="7.5" customHeight="1" thickBot="1">
      <c r="A31" s="15"/>
      <c r="B31" s="15"/>
      <c r="C31" s="15"/>
      <c r="D31" s="15"/>
      <c r="E31" s="15"/>
      <c r="F31" s="16"/>
    </row>
    <row r="32" spans="1:9" ht="37.5" customHeight="1">
      <c r="A32" s="119" t="s">
        <v>93</v>
      </c>
      <c r="B32" s="120"/>
      <c r="C32" s="120"/>
      <c r="D32" s="120"/>
      <c r="E32" s="120"/>
      <c r="F32" s="120"/>
      <c r="G32" s="67"/>
    </row>
    <row r="33" spans="1:9" ht="20.25" customHeight="1">
      <c r="A33" s="96" t="s">
        <v>47</v>
      </c>
      <c r="B33" s="97"/>
      <c r="C33" s="97"/>
      <c r="D33" s="97"/>
      <c r="E33" s="97"/>
      <c r="F33" s="36">
        <f>F34+F39</f>
        <v>3820</v>
      </c>
      <c r="G33" s="45"/>
    </row>
    <row r="34" spans="1:9" ht="19.7" customHeight="1">
      <c r="A34" s="98" t="s">
        <v>72</v>
      </c>
      <c r="B34" s="99"/>
      <c r="C34" s="99"/>
      <c r="D34" s="99"/>
      <c r="E34" s="99"/>
      <c r="F34" s="37">
        <f>SUM(F35:F38)</f>
        <v>3820</v>
      </c>
      <c r="G34" s="46"/>
    </row>
    <row r="35" spans="1:9" ht="28.5" customHeight="1">
      <c r="A35" s="17" t="s">
        <v>37</v>
      </c>
      <c r="B35" s="27" t="s">
        <v>87</v>
      </c>
      <c r="C35" s="19" t="s">
        <v>36</v>
      </c>
      <c r="D35" s="19">
        <v>10</v>
      </c>
      <c r="E35" s="19">
        <v>74</v>
      </c>
      <c r="F35" s="38">
        <f>D35*E35</f>
        <v>740</v>
      </c>
      <c r="G35" s="76" t="s">
        <v>104</v>
      </c>
    </row>
    <row r="36" spans="1:9" ht="21.95" customHeight="1">
      <c r="A36" s="17" t="s">
        <v>38</v>
      </c>
      <c r="B36" s="27" t="s">
        <v>74</v>
      </c>
      <c r="C36" s="19" t="s">
        <v>50</v>
      </c>
      <c r="D36" s="19">
        <v>40</v>
      </c>
      <c r="E36" s="19">
        <v>17</v>
      </c>
      <c r="F36" s="38">
        <f>E36*D36</f>
        <v>680</v>
      </c>
      <c r="G36" s="76" t="s">
        <v>104</v>
      </c>
    </row>
    <row r="37" spans="1:9" ht="29.25" customHeight="1">
      <c r="A37" s="17" t="s">
        <v>39</v>
      </c>
      <c r="B37" s="27" t="s">
        <v>53</v>
      </c>
      <c r="C37" s="19" t="s">
        <v>54</v>
      </c>
      <c r="D37" s="19">
        <v>400</v>
      </c>
      <c r="E37" s="19">
        <v>2</v>
      </c>
      <c r="F37" s="38">
        <f>E37*D37</f>
        <v>800</v>
      </c>
      <c r="G37" s="76" t="s">
        <v>107</v>
      </c>
    </row>
    <row r="38" spans="1:9" ht="26.25" customHeight="1">
      <c r="A38" s="17" t="s">
        <v>52</v>
      </c>
      <c r="B38" s="26" t="s">
        <v>77</v>
      </c>
      <c r="C38" s="19" t="s">
        <v>50</v>
      </c>
      <c r="D38" s="25">
        <v>80</v>
      </c>
      <c r="E38" s="19">
        <v>20</v>
      </c>
      <c r="F38" s="38">
        <f>E38*D38</f>
        <v>1600</v>
      </c>
      <c r="G38" s="76" t="s">
        <v>107</v>
      </c>
    </row>
    <row r="39" spans="1:9" ht="19.7" customHeight="1">
      <c r="A39" s="123" t="s">
        <v>48</v>
      </c>
      <c r="B39" s="124"/>
      <c r="C39" s="124"/>
      <c r="D39" s="124"/>
      <c r="E39" s="125"/>
      <c r="F39" s="37">
        <f>SUM(F40)</f>
        <v>0</v>
      </c>
      <c r="G39" s="72"/>
    </row>
    <row r="40" spans="1:9" ht="21.95" customHeight="1">
      <c r="A40" s="17" t="s">
        <v>40</v>
      </c>
      <c r="B40" s="26"/>
      <c r="C40" s="25"/>
      <c r="D40" s="25">
        <v>0</v>
      </c>
      <c r="E40" s="19">
        <v>0</v>
      </c>
      <c r="F40" s="38">
        <f>E40*D40</f>
        <v>0</v>
      </c>
      <c r="G40" s="76"/>
    </row>
    <row r="41" spans="1:9" ht="21" customHeight="1">
      <c r="A41" s="126" t="s">
        <v>46</v>
      </c>
      <c r="B41" s="127"/>
      <c r="C41" s="127"/>
      <c r="D41" s="127"/>
      <c r="E41" s="127"/>
      <c r="F41" s="48">
        <f>SUM(F42:F44)</f>
        <v>878.6</v>
      </c>
      <c r="G41" s="73"/>
    </row>
    <row r="42" spans="1:9" ht="28.5" customHeight="1">
      <c r="A42" s="22" t="s">
        <v>61</v>
      </c>
      <c r="B42" s="23" t="s">
        <v>75</v>
      </c>
      <c r="C42" s="20"/>
      <c r="D42" s="20"/>
      <c r="E42" s="20"/>
      <c r="F42" s="41">
        <f>ROUND(0.2*F33,2)</f>
        <v>764</v>
      </c>
      <c r="G42" s="76" t="s">
        <v>106</v>
      </c>
    </row>
    <row r="43" spans="1:9" ht="27.75" customHeight="1">
      <c r="A43" s="22" t="s">
        <v>62</v>
      </c>
      <c r="B43" s="23" t="s">
        <v>76</v>
      </c>
      <c r="C43" s="20"/>
      <c r="D43" s="20"/>
      <c r="E43" s="19"/>
      <c r="F43" s="38">
        <f>ROUND(0.15*F42,2)</f>
        <v>114.6</v>
      </c>
      <c r="G43" s="76" t="s">
        <v>106</v>
      </c>
    </row>
    <row r="44" spans="1:9" ht="45" customHeight="1">
      <c r="A44" s="21" t="s">
        <v>63</v>
      </c>
      <c r="B44" s="24" t="s">
        <v>113</v>
      </c>
      <c r="C44" s="20"/>
      <c r="D44" s="20"/>
      <c r="E44" s="19"/>
      <c r="F44" s="38">
        <v>0</v>
      </c>
      <c r="G44" s="76" t="s">
        <v>106</v>
      </c>
    </row>
    <row r="45" spans="1:9" ht="30" customHeight="1">
      <c r="A45" s="116" t="s">
        <v>97</v>
      </c>
      <c r="B45" s="117"/>
      <c r="C45" s="117"/>
      <c r="D45" s="117"/>
      <c r="E45" s="118"/>
      <c r="F45" s="42">
        <f>SUM(F33+F41)</f>
        <v>4698.6000000000004</v>
      </c>
      <c r="G45" s="72"/>
    </row>
    <row r="46" spans="1:9" ht="32.25" customHeight="1" thickBot="1">
      <c r="A46" s="130" t="s">
        <v>90</v>
      </c>
      <c r="B46" s="131"/>
      <c r="C46" s="131"/>
      <c r="D46" s="131"/>
      <c r="E46" s="131"/>
      <c r="F46" s="43">
        <f>F45*80%</f>
        <v>3758.8800000000006</v>
      </c>
      <c r="G46" s="47"/>
      <c r="I46" s="150"/>
    </row>
    <row r="47" spans="1:9" ht="7.5" customHeight="1" thickBot="1">
      <c r="A47" s="15"/>
      <c r="B47" s="15"/>
      <c r="C47" s="15"/>
      <c r="D47" s="15"/>
      <c r="E47" s="15"/>
      <c r="F47" s="16"/>
    </row>
    <row r="48" spans="1:9" ht="37.5" customHeight="1">
      <c r="A48" s="119" t="s">
        <v>94</v>
      </c>
      <c r="B48" s="120"/>
      <c r="C48" s="120"/>
      <c r="D48" s="120"/>
      <c r="E48" s="120"/>
      <c r="F48" s="120"/>
      <c r="G48" s="67"/>
    </row>
    <row r="49" spans="1:7" ht="20.25" customHeight="1">
      <c r="A49" s="96" t="s">
        <v>47</v>
      </c>
      <c r="B49" s="97"/>
      <c r="C49" s="97"/>
      <c r="D49" s="97"/>
      <c r="E49" s="97"/>
      <c r="F49" s="36">
        <f>F50+F56</f>
        <v>4840</v>
      </c>
      <c r="G49" s="45"/>
    </row>
    <row r="50" spans="1:7" ht="19.7" customHeight="1">
      <c r="A50" s="98" t="s">
        <v>73</v>
      </c>
      <c r="B50" s="99"/>
      <c r="C50" s="99"/>
      <c r="D50" s="99"/>
      <c r="E50" s="99"/>
      <c r="F50" s="37">
        <f>SUM(F51:F55)</f>
        <v>2840</v>
      </c>
      <c r="G50" s="46"/>
    </row>
    <row r="51" spans="1:7" ht="27" customHeight="1">
      <c r="A51" s="17" t="s">
        <v>37</v>
      </c>
      <c r="B51" s="27" t="s">
        <v>58</v>
      </c>
      <c r="C51" s="19" t="s">
        <v>55</v>
      </c>
      <c r="D51" s="19">
        <v>2</v>
      </c>
      <c r="E51" s="19">
        <v>500</v>
      </c>
      <c r="F51" s="38">
        <f>D51*E51</f>
        <v>1000</v>
      </c>
      <c r="G51" s="76" t="s">
        <v>108</v>
      </c>
    </row>
    <row r="52" spans="1:7" ht="25.5" customHeight="1">
      <c r="A52" s="17" t="s">
        <v>38</v>
      </c>
      <c r="B52" s="27" t="s">
        <v>56</v>
      </c>
      <c r="C52" s="19" t="s">
        <v>50</v>
      </c>
      <c r="D52" s="19">
        <v>40</v>
      </c>
      <c r="E52" s="19">
        <v>10</v>
      </c>
      <c r="F52" s="38">
        <f>E52*D52</f>
        <v>400</v>
      </c>
      <c r="G52" s="76" t="s">
        <v>108</v>
      </c>
    </row>
    <row r="53" spans="1:7" ht="26.25" customHeight="1">
      <c r="A53" s="17" t="s">
        <v>39</v>
      </c>
      <c r="B53" s="26" t="s">
        <v>59</v>
      </c>
      <c r="C53" s="19" t="s">
        <v>50</v>
      </c>
      <c r="D53" s="25">
        <v>200</v>
      </c>
      <c r="E53" s="19">
        <v>5</v>
      </c>
      <c r="F53" s="38">
        <f>E53*D53</f>
        <v>1000</v>
      </c>
      <c r="G53" s="76" t="s">
        <v>108</v>
      </c>
    </row>
    <row r="54" spans="1:7" ht="21.95" customHeight="1">
      <c r="A54" s="17" t="s">
        <v>52</v>
      </c>
      <c r="B54" s="27" t="s">
        <v>57</v>
      </c>
      <c r="C54" s="19" t="s">
        <v>51</v>
      </c>
      <c r="D54" s="19">
        <v>10</v>
      </c>
      <c r="E54" s="19">
        <v>22</v>
      </c>
      <c r="F54" s="38">
        <f>E54*D54</f>
        <v>220</v>
      </c>
      <c r="G54" s="76" t="s">
        <v>104</v>
      </c>
    </row>
    <row r="55" spans="1:7" ht="21.95" customHeight="1">
      <c r="A55" s="17" t="s">
        <v>78</v>
      </c>
      <c r="B55" s="27" t="s">
        <v>57</v>
      </c>
      <c r="C55" s="19" t="s">
        <v>51</v>
      </c>
      <c r="D55" s="19">
        <v>10</v>
      </c>
      <c r="E55" s="19">
        <v>22</v>
      </c>
      <c r="F55" s="38">
        <f>E55*D55</f>
        <v>220</v>
      </c>
      <c r="G55" s="76" t="s">
        <v>104</v>
      </c>
    </row>
    <row r="56" spans="1:7" ht="19.7" customHeight="1">
      <c r="A56" s="128" t="s">
        <v>48</v>
      </c>
      <c r="B56" s="129"/>
      <c r="C56" s="129"/>
      <c r="D56" s="129"/>
      <c r="E56" s="129"/>
      <c r="F56" s="37">
        <f>SUM(F57)</f>
        <v>2000</v>
      </c>
      <c r="G56" s="77"/>
    </row>
    <row r="57" spans="1:7" ht="28.5" customHeight="1">
      <c r="A57" s="17" t="s">
        <v>40</v>
      </c>
      <c r="B57" s="27" t="s">
        <v>60</v>
      </c>
      <c r="C57" s="19" t="s">
        <v>50</v>
      </c>
      <c r="D57" s="19">
        <v>1</v>
      </c>
      <c r="E57" s="19">
        <v>2000</v>
      </c>
      <c r="F57" s="38">
        <f>D57*E57</f>
        <v>2000</v>
      </c>
      <c r="G57" s="76" t="s">
        <v>108</v>
      </c>
    </row>
    <row r="58" spans="1:7" ht="21" customHeight="1">
      <c r="A58" s="126" t="s">
        <v>46</v>
      </c>
      <c r="B58" s="127"/>
      <c r="C58" s="127"/>
      <c r="D58" s="127"/>
      <c r="E58" s="127"/>
      <c r="F58" s="48">
        <f>SUM(F59:F61)</f>
        <v>1258.4000000000001</v>
      </c>
      <c r="G58" s="78"/>
    </row>
    <row r="59" spans="1:7" ht="28.5" customHeight="1">
      <c r="A59" s="22" t="s">
        <v>61</v>
      </c>
      <c r="B59" s="23" t="s">
        <v>64</v>
      </c>
      <c r="C59" s="20"/>
      <c r="D59" s="20"/>
      <c r="E59" s="20"/>
      <c r="F59" s="41">
        <f>ROUND(0.2*F49,2)</f>
        <v>968</v>
      </c>
      <c r="G59" s="76" t="s">
        <v>106</v>
      </c>
    </row>
    <row r="60" spans="1:7" ht="27.75" customHeight="1">
      <c r="A60" s="22" t="s">
        <v>62</v>
      </c>
      <c r="B60" s="23" t="s">
        <v>65</v>
      </c>
      <c r="C60" s="20"/>
      <c r="D60" s="20"/>
      <c r="E60" s="19"/>
      <c r="F60" s="38">
        <f>ROUND(0.15*F59,2)</f>
        <v>145.19999999999999</v>
      </c>
      <c r="G60" s="76" t="s">
        <v>106</v>
      </c>
    </row>
    <row r="61" spans="1:7" ht="45.75" customHeight="1">
      <c r="A61" s="21" t="s">
        <v>63</v>
      </c>
      <c r="B61" s="24" t="s">
        <v>114</v>
      </c>
      <c r="C61" s="20"/>
      <c r="D61" s="20"/>
      <c r="E61" s="19"/>
      <c r="F61" s="38">
        <f>ROUND(0.15*F59,2)</f>
        <v>145.19999999999999</v>
      </c>
      <c r="G61" s="76" t="s">
        <v>106</v>
      </c>
    </row>
    <row r="62" spans="1:7" ht="30" customHeight="1">
      <c r="A62" s="116" t="s">
        <v>110</v>
      </c>
      <c r="B62" s="117"/>
      <c r="C62" s="117"/>
      <c r="D62" s="117"/>
      <c r="E62" s="118"/>
      <c r="F62" s="42">
        <f>SUM(F49+F58)</f>
        <v>6098.4</v>
      </c>
      <c r="G62" s="70"/>
    </row>
    <row r="63" spans="1:7" ht="32.25" customHeight="1" thickBot="1">
      <c r="A63" s="103" t="s">
        <v>91</v>
      </c>
      <c r="B63" s="104"/>
      <c r="C63" s="104"/>
      <c r="D63" s="104"/>
      <c r="E63" s="104"/>
      <c r="F63" s="43">
        <f>F62*80%</f>
        <v>4878.72</v>
      </c>
      <c r="G63" s="71"/>
    </row>
    <row r="64" spans="1:7" ht="32.25" customHeight="1" thickBot="1">
      <c r="A64" s="105" t="s">
        <v>116</v>
      </c>
      <c r="B64" s="106"/>
      <c r="C64" s="106"/>
      <c r="D64" s="106"/>
      <c r="E64" s="106"/>
      <c r="F64" s="66">
        <f>F30+F46+F63</f>
        <v>18907.104000000003</v>
      </c>
      <c r="G64" s="68"/>
    </row>
    <row r="65" spans="1:6" ht="15" customHeight="1">
      <c r="A65" s="15"/>
      <c r="B65" s="15"/>
      <c r="C65" s="15"/>
      <c r="D65" s="15"/>
      <c r="E65" s="15"/>
      <c r="F65" s="16"/>
    </row>
    <row r="66" spans="1:6" ht="15" customHeight="1">
      <c r="A66" s="9"/>
      <c r="B66" s="9"/>
      <c r="C66" s="9"/>
      <c r="D66" s="9"/>
      <c r="E66" s="9"/>
      <c r="F66" s="9"/>
    </row>
    <row r="67" spans="1:6" ht="15" customHeight="1">
      <c r="A67" s="9"/>
      <c r="B67" s="9"/>
      <c r="C67" s="9"/>
      <c r="D67" s="9"/>
      <c r="E67" s="9"/>
      <c r="F67" s="9"/>
    </row>
    <row r="68" spans="1:6" ht="15" customHeight="1">
      <c r="A68" s="9"/>
      <c r="B68" s="9"/>
      <c r="C68" s="9"/>
      <c r="D68" s="9"/>
      <c r="E68" s="9"/>
      <c r="F68" s="9"/>
    </row>
    <row r="69" spans="1:6" ht="36.75" customHeight="1">
      <c r="A69" s="9"/>
      <c r="B69" s="9"/>
      <c r="C69" s="9"/>
      <c r="D69" s="9"/>
      <c r="E69" s="9"/>
      <c r="F69" s="9"/>
    </row>
    <row r="70" spans="1:6" ht="48.75" customHeight="1">
      <c r="A70" s="9"/>
      <c r="B70" s="9"/>
      <c r="C70" s="9"/>
      <c r="D70" s="9"/>
      <c r="E70" s="9"/>
      <c r="F70" s="9"/>
    </row>
    <row r="71" spans="1:6" ht="15.75" customHeight="1">
      <c r="A71" s="9"/>
      <c r="B71" s="9"/>
      <c r="C71" s="9"/>
      <c r="D71" s="9"/>
      <c r="E71" s="9"/>
      <c r="F71" s="9"/>
    </row>
    <row r="72" spans="1:6" ht="15">
      <c r="A72" s="9"/>
      <c r="B72" s="9"/>
      <c r="C72" s="9"/>
      <c r="D72" s="9"/>
      <c r="E72" s="9"/>
      <c r="F72" s="9"/>
    </row>
    <row r="73" spans="1:6" ht="15">
      <c r="A73" s="9"/>
      <c r="B73" s="9"/>
      <c r="C73" s="9"/>
      <c r="D73" s="9"/>
      <c r="E73" s="9"/>
      <c r="F73" s="9"/>
    </row>
    <row r="74" spans="1:6" ht="15">
      <c r="A74" s="9"/>
      <c r="B74" s="9"/>
      <c r="C74" s="9"/>
      <c r="D74" s="9"/>
      <c r="E74" s="9"/>
      <c r="F74" s="9"/>
    </row>
    <row r="75" spans="1:6" ht="15">
      <c r="A75" s="9"/>
      <c r="B75" s="9"/>
      <c r="C75" s="9"/>
      <c r="D75" s="9"/>
      <c r="E75" s="9"/>
      <c r="F75" s="9"/>
    </row>
  </sheetData>
  <mergeCells count="28">
    <mergeCell ref="A6:G6"/>
    <mergeCell ref="A64:E64"/>
    <mergeCell ref="A14:E14"/>
    <mergeCell ref="A9:B9"/>
    <mergeCell ref="A8:B8"/>
    <mergeCell ref="A13:E13"/>
    <mergeCell ref="A11:B11"/>
    <mergeCell ref="A30:E30"/>
    <mergeCell ref="A45:E45"/>
    <mergeCell ref="A32:F32"/>
    <mergeCell ref="A62:E62"/>
    <mergeCell ref="A12:F12"/>
    <mergeCell ref="A48:F48"/>
    <mergeCell ref="A39:E39"/>
    <mergeCell ref="A33:E33"/>
    <mergeCell ref="A34:E34"/>
    <mergeCell ref="A29:E29"/>
    <mergeCell ref="A49:E49"/>
    <mergeCell ref="A50:E50"/>
    <mergeCell ref="C9:G9"/>
    <mergeCell ref="C8:G8"/>
    <mergeCell ref="A63:E63"/>
    <mergeCell ref="A25:E25"/>
    <mergeCell ref="A23:E23"/>
    <mergeCell ref="A56:E56"/>
    <mergeCell ref="A58:E58"/>
    <mergeCell ref="A41:E41"/>
    <mergeCell ref="A46:E46"/>
  </mergeCells>
  <phoneticPr fontId="9" type="noConversion"/>
  <pageMargins left="0.62992125984251968" right="0.62992125984251968" top="0.55118110236220474" bottom="0.19685039370078741" header="0.11811023622047245" footer="0"/>
  <pageSetup paperSize="9" scale="80" fitToHeight="2" orientation="portrait" r:id="rId1"/>
  <headerFooter>
    <oddHeader>&amp;L&amp;"-,Pogrubiony"&amp;14&amp;K002060Załącznik nr 1 / Anlage nr 1&amp;C&amp;"-,Pogrubiony"&amp;16&amp;K002060Projekt budżetu / Entwurfbudget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EE72-5F45-43B8-A2D1-BE929CFFC8E4}">
  <dimension ref="A5:I89"/>
  <sheetViews>
    <sheetView tabSelected="1" topLeftCell="A70" zoomScale="140" zoomScaleNormal="140" workbookViewId="0">
      <selection activeCell="I73" sqref="I73"/>
    </sheetView>
  </sheetViews>
  <sheetFormatPr defaultColWidth="9" defaultRowHeight="14.25"/>
  <cols>
    <col min="1" max="1" width="10.125" customWidth="1"/>
    <col min="2" max="2" width="47.5" customWidth="1"/>
    <col min="3" max="3" width="11" customWidth="1"/>
    <col min="4" max="4" width="11.125" customWidth="1"/>
    <col min="5" max="5" width="11" customWidth="1"/>
    <col min="6" max="6" width="12" customWidth="1"/>
    <col min="7" max="7" width="17.625" customWidth="1"/>
  </cols>
  <sheetData>
    <row r="5" spans="1:8" ht="15.75">
      <c r="A5" s="32"/>
      <c r="B5" s="132" t="s">
        <v>101</v>
      </c>
      <c r="C5" s="132"/>
      <c r="D5" s="132"/>
      <c r="E5" s="132"/>
      <c r="F5" s="132"/>
      <c r="G5" s="132"/>
    </row>
    <row r="6" spans="1:8">
      <c r="A6" s="32" t="s">
        <v>102</v>
      </c>
    </row>
    <row r="7" spans="1:8" ht="15" thickBot="1"/>
    <row r="8" spans="1:8" ht="16.5" thickBot="1">
      <c r="A8" s="109" t="s">
        <v>42</v>
      </c>
      <c r="B8" s="110"/>
      <c r="C8" s="136"/>
      <c r="D8" s="137"/>
      <c r="E8" s="137"/>
      <c r="F8" s="137"/>
      <c r="G8" s="138"/>
    </row>
    <row r="9" spans="1:8" ht="16.5" thickBot="1">
      <c r="A9" s="107" t="s">
        <v>66</v>
      </c>
      <c r="B9" s="108"/>
      <c r="C9" s="136"/>
      <c r="D9" s="137"/>
      <c r="E9" s="137"/>
      <c r="F9" s="137"/>
      <c r="G9" s="138"/>
    </row>
    <row r="10" spans="1:8" ht="15.75" thickBot="1">
      <c r="A10" s="80"/>
      <c r="B10" s="80"/>
      <c r="C10" s="31"/>
      <c r="D10" s="31"/>
      <c r="E10" s="31"/>
      <c r="F10" s="31"/>
      <c r="G10" s="18"/>
    </row>
    <row r="11" spans="1:8" ht="66.75" customHeight="1">
      <c r="A11" s="111" t="s">
        <v>43</v>
      </c>
      <c r="B11" s="112"/>
      <c r="C11" s="28" t="s">
        <v>44</v>
      </c>
      <c r="D11" s="53" t="s">
        <v>45</v>
      </c>
      <c r="E11" s="79" t="s">
        <v>88</v>
      </c>
      <c r="F11" s="35" t="s">
        <v>95</v>
      </c>
      <c r="G11" s="54" t="s">
        <v>100</v>
      </c>
      <c r="H11" s="32"/>
    </row>
    <row r="12" spans="1:8" ht="25.5" customHeight="1">
      <c r="A12" s="121" t="s">
        <v>92</v>
      </c>
      <c r="B12" s="122"/>
      <c r="C12" s="122"/>
      <c r="D12" s="122"/>
      <c r="E12" s="122"/>
      <c r="F12" s="122"/>
      <c r="G12" s="44"/>
    </row>
    <row r="13" spans="1:8" ht="20.25" customHeight="1">
      <c r="A13" s="96" t="s">
        <v>47</v>
      </c>
      <c r="B13" s="97"/>
      <c r="C13" s="97"/>
      <c r="D13" s="97"/>
      <c r="E13" s="97"/>
      <c r="F13" s="36">
        <f>SUM(F14+F25)</f>
        <v>0</v>
      </c>
      <c r="G13" s="45"/>
    </row>
    <row r="14" spans="1:8" ht="19.7" customHeight="1">
      <c r="A14" s="98" t="s">
        <v>126</v>
      </c>
      <c r="B14" s="99"/>
      <c r="C14" s="99"/>
      <c r="D14" s="99"/>
      <c r="E14" s="99"/>
      <c r="F14" s="37">
        <f>SUM(F15:F24)</f>
        <v>0</v>
      </c>
      <c r="G14" s="46"/>
    </row>
    <row r="15" spans="1:8" ht="27" customHeight="1">
      <c r="A15" s="17" t="s">
        <v>37</v>
      </c>
      <c r="B15" s="27"/>
      <c r="C15" s="19"/>
      <c r="D15" s="33">
        <v>0</v>
      </c>
      <c r="E15" s="19">
        <v>0</v>
      </c>
      <c r="F15" s="38">
        <f>D15*E15</f>
        <v>0</v>
      </c>
      <c r="G15" s="56"/>
    </row>
    <row r="16" spans="1:8" ht="29.25" customHeight="1">
      <c r="A16" s="17" t="s">
        <v>38</v>
      </c>
      <c r="B16" s="27"/>
      <c r="C16" s="25"/>
      <c r="D16" s="33">
        <v>0</v>
      </c>
      <c r="E16" s="19">
        <v>0</v>
      </c>
      <c r="F16" s="38">
        <f>D16*E16</f>
        <v>0</v>
      </c>
      <c r="G16" s="56"/>
    </row>
    <row r="17" spans="1:9" ht="29.25" customHeight="1">
      <c r="A17" s="17" t="s">
        <v>39</v>
      </c>
      <c r="B17" s="27"/>
      <c r="C17" s="25"/>
      <c r="D17" s="34">
        <v>0</v>
      </c>
      <c r="E17" s="19">
        <v>0</v>
      </c>
      <c r="F17" s="38">
        <f t="shared" ref="F17:F24" si="0">D17*E17</f>
        <v>0</v>
      </c>
      <c r="G17" s="56"/>
    </row>
    <row r="18" spans="1:9" ht="29.25" customHeight="1">
      <c r="A18" s="17" t="s">
        <v>52</v>
      </c>
      <c r="B18" s="27"/>
      <c r="C18" s="25"/>
      <c r="D18" s="34">
        <v>0</v>
      </c>
      <c r="E18" s="19">
        <v>0</v>
      </c>
      <c r="F18" s="38">
        <f t="shared" si="0"/>
        <v>0</v>
      </c>
      <c r="G18" s="56"/>
    </row>
    <row r="19" spans="1:9" ht="29.25" customHeight="1">
      <c r="A19" s="17" t="s">
        <v>78</v>
      </c>
      <c r="B19" s="27"/>
      <c r="C19" s="25"/>
      <c r="D19" s="34">
        <v>0</v>
      </c>
      <c r="E19" s="19">
        <v>0</v>
      </c>
      <c r="F19" s="38">
        <f t="shared" si="0"/>
        <v>0</v>
      </c>
      <c r="G19" s="56"/>
    </row>
    <row r="20" spans="1:9" ht="29.25" customHeight="1">
      <c r="A20" s="17" t="s">
        <v>79</v>
      </c>
      <c r="B20" s="27"/>
      <c r="C20" s="25"/>
      <c r="D20" s="34">
        <v>0</v>
      </c>
      <c r="E20" s="19">
        <v>0</v>
      </c>
      <c r="F20" s="38">
        <f t="shared" si="0"/>
        <v>0</v>
      </c>
      <c r="G20" s="56"/>
    </row>
    <row r="21" spans="1:9" ht="29.25" customHeight="1">
      <c r="A21" s="17" t="s">
        <v>80</v>
      </c>
      <c r="B21" s="27"/>
      <c r="C21" s="25"/>
      <c r="D21" s="34">
        <v>0</v>
      </c>
      <c r="E21" s="19">
        <v>0</v>
      </c>
      <c r="F21" s="38">
        <f t="shared" si="0"/>
        <v>0</v>
      </c>
      <c r="G21" s="56"/>
    </row>
    <row r="22" spans="1:9" ht="29.25" customHeight="1">
      <c r="A22" s="17" t="s">
        <v>81</v>
      </c>
      <c r="B22" s="27"/>
      <c r="C22" s="25"/>
      <c r="D22" s="34">
        <v>0</v>
      </c>
      <c r="E22" s="19">
        <v>0</v>
      </c>
      <c r="F22" s="38">
        <f t="shared" si="0"/>
        <v>0</v>
      </c>
      <c r="G22" s="56"/>
    </row>
    <row r="23" spans="1:9" ht="29.25" customHeight="1">
      <c r="A23" s="17" t="s">
        <v>98</v>
      </c>
      <c r="B23" s="27"/>
      <c r="C23" s="25"/>
      <c r="D23" s="34">
        <v>0</v>
      </c>
      <c r="E23" s="19">
        <v>0</v>
      </c>
      <c r="F23" s="38">
        <f t="shared" si="0"/>
        <v>0</v>
      </c>
      <c r="G23" s="56"/>
    </row>
    <row r="24" spans="1:9" ht="27" customHeight="1">
      <c r="A24" s="17" t="s">
        <v>99</v>
      </c>
      <c r="B24" s="27"/>
      <c r="C24" s="19"/>
      <c r="D24" s="33">
        <v>0</v>
      </c>
      <c r="E24" s="19">
        <v>0</v>
      </c>
      <c r="F24" s="38">
        <f t="shared" si="0"/>
        <v>0</v>
      </c>
      <c r="G24" s="56"/>
    </row>
    <row r="25" spans="1:9" ht="19.7" customHeight="1">
      <c r="A25" s="128" t="s">
        <v>48</v>
      </c>
      <c r="B25" s="129"/>
      <c r="C25" s="129"/>
      <c r="D25" s="129"/>
      <c r="E25" s="129"/>
      <c r="F25" s="37">
        <f>SUM(F26)</f>
        <v>0</v>
      </c>
      <c r="G25" s="57"/>
    </row>
    <row r="26" spans="1:9" ht="21.95" customHeight="1">
      <c r="A26" s="17" t="s">
        <v>40</v>
      </c>
      <c r="B26" s="27"/>
      <c r="C26" s="19"/>
      <c r="D26" s="33">
        <v>0</v>
      </c>
      <c r="E26" s="19">
        <v>0</v>
      </c>
      <c r="F26" s="38">
        <f>D26*E26</f>
        <v>0</v>
      </c>
      <c r="G26" s="56"/>
      <c r="I26" s="14"/>
    </row>
    <row r="27" spans="1:9" ht="21" customHeight="1">
      <c r="A27" s="140" t="s">
        <v>46</v>
      </c>
      <c r="B27" s="141"/>
      <c r="C27" s="141"/>
      <c r="D27" s="141"/>
      <c r="E27" s="141"/>
      <c r="F27" s="40">
        <f>SUM(F28:F30)</f>
        <v>0</v>
      </c>
      <c r="G27" s="57"/>
    </row>
    <row r="28" spans="1:9" ht="39" customHeight="1">
      <c r="A28" s="22" t="s">
        <v>61</v>
      </c>
      <c r="B28" s="23" t="s">
        <v>119</v>
      </c>
      <c r="C28" s="20"/>
      <c r="D28" s="20"/>
      <c r="E28" s="20"/>
      <c r="F28" s="41">
        <f>ROUND(0.2*F13,2)</f>
        <v>0</v>
      </c>
      <c r="G28" s="56"/>
    </row>
    <row r="29" spans="1:9" ht="37.5" customHeight="1">
      <c r="A29" s="22" t="s">
        <v>62</v>
      </c>
      <c r="B29" s="23" t="s">
        <v>125</v>
      </c>
      <c r="C29" s="20"/>
      <c r="D29" s="20"/>
      <c r="E29" s="19"/>
      <c r="F29" s="38">
        <f>ROUND(0.15*F28,2)</f>
        <v>0</v>
      </c>
      <c r="G29" s="56"/>
    </row>
    <row r="30" spans="1:9" ht="39.75" customHeight="1">
      <c r="A30" s="21" t="s">
        <v>63</v>
      </c>
      <c r="B30" s="23" t="s">
        <v>118</v>
      </c>
      <c r="C30" s="20"/>
      <c r="D30" s="20"/>
      <c r="E30" s="19"/>
      <c r="F30" s="38">
        <f>ROUND(0.15*F28,2)</f>
        <v>0</v>
      </c>
      <c r="G30" s="56"/>
    </row>
    <row r="31" spans="1:9" ht="30" customHeight="1">
      <c r="A31" s="116" t="s">
        <v>96</v>
      </c>
      <c r="B31" s="117"/>
      <c r="C31" s="117"/>
      <c r="D31" s="117"/>
      <c r="E31" s="118"/>
      <c r="F31" s="42">
        <f>SUM(F13+F27)</f>
        <v>0</v>
      </c>
      <c r="G31" s="57"/>
    </row>
    <row r="32" spans="1:9" ht="32.25" customHeight="1" thickBot="1">
      <c r="A32" s="113" t="s">
        <v>89</v>
      </c>
      <c r="B32" s="114"/>
      <c r="C32" s="114"/>
      <c r="D32" s="114"/>
      <c r="E32" s="115"/>
      <c r="F32" s="43">
        <f>F31*80%</f>
        <v>0</v>
      </c>
      <c r="G32" s="58"/>
    </row>
    <row r="33" spans="1:7" ht="7.5" customHeight="1" thickBot="1">
      <c r="A33" s="15"/>
      <c r="B33" s="15"/>
      <c r="C33" s="15"/>
      <c r="D33" s="15"/>
      <c r="E33" s="15"/>
      <c r="F33" s="16"/>
    </row>
    <row r="34" spans="1:7" ht="25.5" customHeight="1">
      <c r="A34" s="119" t="s">
        <v>93</v>
      </c>
      <c r="B34" s="120"/>
      <c r="C34" s="120"/>
      <c r="D34" s="120"/>
      <c r="E34" s="120"/>
      <c r="F34" s="139"/>
      <c r="G34" s="59"/>
    </row>
    <row r="35" spans="1:7" ht="20.25" customHeight="1">
      <c r="A35" s="96" t="s">
        <v>47</v>
      </c>
      <c r="B35" s="97"/>
      <c r="C35" s="97"/>
      <c r="D35" s="97"/>
      <c r="E35" s="97"/>
      <c r="F35" s="36">
        <f>F36+F47</f>
        <v>0</v>
      </c>
      <c r="G35" s="60"/>
    </row>
    <row r="36" spans="1:7" ht="19.7" customHeight="1">
      <c r="A36" s="98" t="s">
        <v>126</v>
      </c>
      <c r="B36" s="99"/>
      <c r="C36" s="99"/>
      <c r="D36" s="99"/>
      <c r="E36" s="99"/>
      <c r="F36" s="37">
        <f>SUM(F37:F46)</f>
        <v>0</v>
      </c>
      <c r="G36" s="57"/>
    </row>
    <row r="37" spans="1:7" ht="28.5" customHeight="1">
      <c r="A37" s="17" t="s">
        <v>37</v>
      </c>
      <c r="B37" s="27"/>
      <c r="C37" s="19"/>
      <c r="D37" s="33">
        <v>0</v>
      </c>
      <c r="E37" s="19">
        <v>0</v>
      </c>
      <c r="F37" s="38">
        <f>D37*E37</f>
        <v>0</v>
      </c>
      <c r="G37" s="56"/>
    </row>
    <row r="38" spans="1:7" ht="28.5" customHeight="1">
      <c r="A38" s="17" t="s">
        <v>38</v>
      </c>
      <c r="B38" s="27"/>
      <c r="C38" s="19"/>
      <c r="D38" s="33">
        <v>0</v>
      </c>
      <c r="E38" s="19">
        <v>0</v>
      </c>
      <c r="F38" s="38">
        <f>D38*E38</f>
        <v>0</v>
      </c>
      <c r="G38" s="56"/>
    </row>
    <row r="39" spans="1:7" ht="28.5" customHeight="1">
      <c r="A39" s="17" t="s">
        <v>39</v>
      </c>
      <c r="B39" s="27"/>
      <c r="C39" s="19"/>
      <c r="D39" s="33">
        <v>0</v>
      </c>
      <c r="E39" s="19">
        <v>0</v>
      </c>
      <c r="F39" s="38">
        <f t="shared" ref="F39:F46" si="1">D39*E39</f>
        <v>0</v>
      </c>
      <c r="G39" s="56"/>
    </row>
    <row r="40" spans="1:7" ht="28.5" customHeight="1">
      <c r="A40" s="17" t="s">
        <v>52</v>
      </c>
      <c r="B40" s="27"/>
      <c r="C40" s="19"/>
      <c r="D40" s="33">
        <v>0</v>
      </c>
      <c r="E40" s="19">
        <v>0</v>
      </c>
      <c r="F40" s="38">
        <f t="shared" si="1"/>
        <v>0</v>
      </c>
      <c r="G40" s="56"/>
    </row>
    <row r="41" spans="1:7" ht="28.5" customHeight="1">
      <c r="A41" s="17" t="s">
        <v>78</v>
      </c>
      <c r="B41" s="27"/>
      <c r="C41" s="19"/>
      <c r="D41" s="33">
        <v>0</v>
      </c>
      <c r="E41" s="19">
        <v>0</v>
      </c>
      <c r="F41" s="38">
        <f t="shared" si="1"/>
        <v>0</v>
      </c>
      <c r="G41" s="56"/>
    </row>
    <row r="42" spans="1:7" ht="28.5" customHeight="1">
      <c r="A42" s="17" t="s">
        <v>79</v>
      </c>
      <c r="B42" s="27"/>
      <c r="C42" s="19"/>
      <c r="D42" s="33">
        <v>0</v>
      </c>
      <c r="E42" s="19">
        <v>0</v>
      </c>
      <c r="F42" s="38">
        <f t="shared" si="1"/>
        <v>0</v>
      </c>
      <c r="G42" s="56"/>
    </row>
    <row r="43" spans="1:7" ht="28.5" customHeight="1">
      <c r="A43" s="17" t="s">
        <v>80</v>
      </c>
      <c r="B43" s="27"/>
      <c r="C43" s="19"/>
      <c r="D43" s="33">
        <v>0</v>
      </c>
      <c r="E43" s="19">
        <v>0</v>
      </c>
      <c r="F43" s="38">
        <f t="shared" si="1"/>
        <v>0</v>
      </c>
      <c r="G43" s="56"/>
    </row>
    <row r="44" spans="1:7" ht="28.5" customHeight="1">
      <c r="A44" s="17" t="s">
        <v>81</v>
      </c>
      <c r="B44" s="27"/>
      <c r="C44" s="19"/>
      <c r="D44" s="33">
        <v>0</v>
      </c>
      <c r="E44" s="19">
        <v>0</v>
      </c>
      <c r="F44" s="38">
        <f t="shared" si="1"/>
        <v>0</v>
      </c>
      <c r="G44" s="56"/>
    </row>
    <row r="45" spans="1:7" ht="28.5" customHeight="1">
      <c r="A45" s="17" t="s">
        <v>98</v>
      </c>
      <c r="B45" s="27"/>
      <c r="C45" s="19"/>
      <c r="D45" s="33">
        <v>0</v>
      </c>
      <c r="E45" s="19">
        <v>0</v>
      </c>
      <c r="F45" s="38">
        <f t="shared" si="1"/>
        <v>0</v>
      </c>
      <c r="G45" s="56"/>
    </row>
    <row r="46" spans="1:7" ht="28.5" customHeight="1">
      <c r="A46" s="17" t="s">
        <v>99</v>
      </c>
      <c r="B46" s="27"/>
      <c r="C46" s="19"/>
      <c r="D46" s="33">
        <v>0</v>
      </c>
      <c r="E46" s="19">
        <v>0</v>
      </c>
      <c r="F46" s="38">
        <f t="shared" si="1"/>
        <v>0</v>
      </c>
      <c r="G46" s="56"/>
    </row>
    <row r="47" spans="1:7" ht="19.7" customHeight="1">
      <c r="A47" s="123" t="s">
        <v>48</v>
      </c>
      <c r="B47" s="124"/>
      <c r="C47" s="124"/>
      <c r="D47" s="124"/>
      <c r="E47" s="125"/>
      <c r="F47" s="37">
        <f>SUM(F48)</f>
        <v>0</v>
      </c>
      <c r="G47" s="57"/>
    </row>
    <row r="48" spans="1:7" ht="21.95" customHeight="1">
      <c r="A48" s="17" t="s">
        <v>40</v>
      </c>
      <c r="B48" s="26"/>
      <c r="C48" s="25"/>
      <c r="D48" s="34">
        <v>0</v>
      </c>
      <c r="E48" s="19">
        <v>0</v>
      </c>
      <c r="F48" s="38">
        <f>E48*D48</f>
        <v>0</v>
      </c>
      <c r="G48" s="56"/>
    </row>
    <row r="49" spans="1:7" ht="21" customHeight="1">
      <c r="A49" s="126" t="s">
        <v>46</v>
      </c>
      <c r="B49" s="127"/>
      <c r="C49" s="127"/>
      <c r="D49" s="127"/>
      <c r="E49" s="127"/>
      <c r="F49" s="48">
        <f>SUM(F50:F52)</f>
        <v>0</v>
      </c>
      <c r="G49" s="60"/>
    </row>
    <row r="50" spans="1:7" ht="40.5" customHeight="1">
      <c r="A50" s="22" t="s">
        <v>61</v>
      </c>
      <c r="B50" s="23" t="s">
        <v>120</v>
      </c>
      <c r="C50" s="20"/>
      <c r="D50" s="20"/>
      <c r="E50" s="20"/>
      <c r="F50" s="41">
        <f>ROUND(0.2*F35,2)</f>
        <v>0</v>
      </c>
      <c r="G50" s="56"/>
    </row>
    <row r="51" spans="1:7" ht="39" customHeight="1">
      <c r="A51" s="22" t="s">
        <v>62</v>
      </c>
      <c r="B51" s="23" t="s">
        <v>124</v>
      </c>
      <c r="C51" s="20"/>
      <c r="D51" s="20"/>
      <c r="E51" s="19"/>
      <c r="F51" s="38">
        <f>ROUND(0.15*F50,2)</f>
        <v>0</v>
      </c>
      <c r="G51" s="56"/>
    </row>
    <row r="52" spans="1:7" ht="40.5" customHeight="1">
      <c r="A52" s="21" t="s">
        <v>63</v>
      </c>
      <c r="B52" s="23" t="s">
        <v>121</v>
      </c>
      <c r="C52" s="20"/>
      <c r="D52" s="20"/>
      <c r="E52" s="19"/>
      <c r="F52" s="38">
        <v>0</v>
      </c>
      <c r="G52" s="56"/>
    </row>
    <row r="53" spans="1:7" ht="30" customHeight="1">
      <c r="A53" s="116" t="s">
        <v>97</v>
      </c>
      <c r="B53" s="117"/>
      <c r="C53" s="117"/>
      <c r="D53" s="117"/>
      <c r="E53" s="118"/>
      <c r="F53" s="42">
        <f>SUM(F35+F49)</f>
        <v>0</v>
      </c>
      <c r="G53" s="57"/>
    </row>
    <row r="54" spans="1:7" ht="32.25" customHeight="1" thickBot="1">
      <c r="A54" s="130" t="s">
        <v>90</v>
      </c>
      <c r="B54" s="131"/>
      <c r="C54" s="131"/>
      <c r="D54" s="131"/>
      <c r="E54" s="131"/>
      <c r="F54" s="43">
        <f>F53*80%</f>
        <v>0</v>
      </c>
      <c r="G54" s="58"/>
    </row>
    <row r="55" spans="1:7" ht="7.5" customHeight="1" thickBot="1">
      <c r="A55" s="15"/>
      <c r="B55" s="15"/>
      <c r="C55" s="15"/>
      <c r="D55" s="15"/>
      <c r="E55" s="15"/>
      <c r="F55" s="16"/>
      <c r="G55" s="61"/>
    </row>
    <row r="56" spans="1:7" ht="25.5" customHeight="1">
      <c r="A56" s="119" t="s">
        <v>94</v>
      </c>
      <c r="B56" s="120"/>
      <c r="C56" s="120"/>
      <c r="D56" s="120"/>
      <c r="E56" s="120"/>
      <c r="F56" s="139"/>
      <c r="G56" s="59"/>
    </row>
    <row r="57" spans="1:7" ht="20.25" customHeight="1">
      <c r="A57" s="144" t="s">
        <v>47</v>
      </c>
      <c r="B57" s="145"/>
      <c r="C57" s="145"/>
      <c r="D57" s="145"/>
      <c r="E57" s="145"/>
      <c r="F57" s="49">
        <f>F58+F69</f>
        <v>0</v>
      </c>
      <c r="G57" s="62"/>
    </row>
    <row r="58" spans="1:7" ht="19.7" customHeight="1">
      <c r="A58" s="146" t="s">
        <v>126</v>
      </c>
      <c r="B58" s="147"/>
      <c r="C58" s="147"/>
      <c r="D58" s="147"/>
      <c r="E58" s="147"/>
      <c r="F58" s="39">
        <f>SUM(F59:F68)</f>
        <v>0</v>
      </c>
      <c r="G58" s="63"/>
    </row>
    <row r="59" spans="1:7" ht="27" customHeight="1">
      <c r="A59" s="17" t="s">
        <v>37</v>
      </c>
      <c r="B59" s="27"/>
      <c r="C59" s="19"/>
      <c r="D59" s="33">
        <v>0</v>
      </c>
      <c r="E59" s="19">
        <v>0</v>
      </c>
      <c r="F59" s="38">
        <f>D59*E59</f>
        <v>0</v>
      </c>
      <c r="G59" s="56"/>
    </row>
    <row r="60" spans="1:7" ht="27" customHeight="1">
      <c r="A60" s="17" t="s">
        <v>38</v>
      </c>
      <c r="B60" s="27"/>
      <c r="C60" s="19"/>
      <c r="D60" s="33">
        <v>0</v>
      </c>
      <c r="E60" s="19">
        <v>0</v>
      </c>
      <c r="F60" s="38">
        <f t="shared" ref="F60:F68" si="2">D60*E60</f>
        <v>0</v>
      </c>
      <c r="G60" s="56"/>
    </row>
    <row r="61" spans="1:7" ht="27" customHeight="1">
      <c r="A61" s="17" t="s">
        <v>39</v>
      </c>
      <c r="B61" s="27"/>
      <c r="C61" s="19"/>
      <c r="D61" s="33">
        <v>0</v>
      </c>
      <c r="E61" s="19">
        <v>0</v>
      </c>
      <c r="F61" s="38">
        <f t="shared" si="2"/>
        <v>0</v>
      </c>
      <c r="G61" s="56"/>
    </row>
    <row r="62" spans="1:7" ht="27" customHeight="1">
      <c r="A62" s="17" t="s">
        <v>52</v>
      </c>
      <c r="B62" s="27"/>
      <c r="C62" s="19"/>
      <c r="D62" s="33">
        <v>0</v>
      </c>
      <c r="E62" s="19">
        <v>0</v>
      </c>
      <c r="F62" s="38">
        <f t="shared" si="2"/>
        <v>0</v>
      </c>
      <c r="G62" s="56"/>
    </row>
    <row r="63" spans="1:7" ht="27" customHeight="1">
      <c r="A63" s="17" t="s">
        <v>78</v>
      </c>
      <c r="B63" s="27"/>
      <c r="C63" s="19"/>
      <c r="D63" s="33">
        <v>0</v>
      </c>
      <c r="E63" s="19">
        <v>0</v>
      </c>
      <c r="F63" s="38">
        <f t="shared" si="2"/>
        <v>0</v>
      </c>
      <c r="G63" s="56"/>
    </row>
    <row r="64" spans="1:7" ht="27" customHeight="1">
      <c r="A64" s="17" t="s">
        <v>79</v>
      </c>
      <c r="B64" s="27"/>
      <c r="C64" s="19"/>
      <c r="D64" s="33">
        <v>0</v>
      </c>
      <c r="E64" s="19">
        <v>0</v>
      </c>
      <c r="F64" s="38">
        <f t="shared" si="2"/>
        <v>0</v>
      </c>
      <c r="G64" s="56"/>
    </row>
    <row r="65" spans="1:7" ht="27" customHeight="1">
      <c r="A65" s="17" t="s">
        <v>80</v>
      </c>
      <c r="B65" s="27"/>
      <c r="C65" s="19"/>
      <c r="D65" s="33">
        <v>0</v>
      </c>
      <c r="E65" s="19">
        <v>0</v>
      </c>
      <c r="F65" s="38">
        <f t="shared" si="2"/>
        <v>0</v>
      </c>
      <c r="G65" s="56"/>
    </row>
    <row r="66" spans="1:7" ht="27" customHeight="1">
      <c r="A66" s="17" t="s">
        <v>81</v>
      </c>
      <c r="B66" s="27"/>
      <c r="C66" s="19"/>
      <c r="D66" s="33">
        <v>0</v>
      </c>
      <c r="E66" s="19">
        <v>0</v>
      </c>
      <c r="F66" s="38">
        <f t="shared" si="2"/>
        <v>0</v>
      </c>
      <c r="G66" s="56"/>
    </row>
    <row r="67" spans="1:7" ht="27" customHeight="1">
      <c r="A67" s="17" t="s">
        <v>98</v>
      </c>
      <c r="B67" s="27"/>
      <c r="C67" s="19"/>
      <c r="D67" s="33">
        <v>0</v>
      </c>
      <c r="E67" s="19">
        <v>0</v>
      </c>
      <c r="F67" s="38">
        <f t="shared" si="2"/>
        <v>0</v>
      </c>
      <c r="G67" s="56"/>
    </row>
    <row r="68" spans="1:7" ht="27" customHeight="1">
      <c r="A68" s="17" t="s">
        <v>99</v>
      </c>
      <c r="B68" s="27"/>
      <c r="C68" s="19"/>
      <c r="D68" s="33">
        <v>0</v>
      </c>
      <c r="E68" s="19">
        <v>0</v>
      </c>
      <c r="F68" s="38">
        <f t="shared" si="2"/>
        <v>0</v>
      </c>
      <c r="G68" s="56"/>
    </row>
    <row r="69" spans="1:7" ht="19.7" customHeight="1">
      <c r="A69" s="142" t="s">
        <v>48</v>
      </c>
      <c r="B69" s="143"/>
      <c r="C69" s="143"/>
      <c r="D69" s="143"/>
      <c r="E69" s="143"/>
      <c r="F69" s="39">
        <f>SUM(F70)</f>
        <v>0</v>
      </c>
      <c r="G69" s="63"/>
    </row>
    <row r="70" spans="1:7" ht="21.95" customHeight="1">
      <c r="A70" s="17" t="s">
        <v>40</v>
      </c>
      <c r="B70" s="27"/>
      <c r="C70" s="19"/>
      <c r="D70" s="33">
        <v>0</v>
      </c>
      <c r="E70" s="19">
        <v>0</v>
      </c>
      <c r="F70" s="38">
        <f>D70*E70</f>
        <v>0</v>
      </c>
      <c r="G70" s="56"/>
    </row>
    <row r="71" spans="1:7" ht="21" customHeight="1">
      <c r="A71" s="148" t="s">
        <v>46</v>
      </c>
      <c r="B71" s="149"/>
      <c r="C71" s="149"/>
      <c r="D71" s="149"/>
      <c r="E71" s="149"/>
      <c r="F71" s="50">
        <f>SUM(F72:F74)</f>
        <v>0</v>
      </c>
      <c r="G71" s="62"/>
    </row>
    <row r="72" spans="1:7" ht="39.75" customHeight="1">
      <c r="A72" s="22" t="s">
        <v>61</v>
      </c>
      <c r="B72" s="23" t="s">
        <v>122</v>
      </c>
      <c r="C72" s="20"/>
      <c r="D72" s="20"/>
      <c r="E72" s="20"/>
      <c r="F72" s="41">
        <f>ROUND(0.2*F57,2)</f>
        <v>0</v>
      </c>
      <c r="G72" s="56"/>
    </row>
    <row r="73" spans="1:7" ht="38.25" customHeight="1">
      <c r="A73" s="22" t="s">
        <v>62</v>
      </c>
      <c r="B73" s="23" t="s">
        <v>127</v>
      </c>
      <c r="C73" s="20"/>
      <c r="D73" s="20"/>
      <c r="E73" s="19"/>
      <c r="F73" s="51">
        <f>ROUND(0.15*F72,2)</f>
        <v>0</v>
      </c>
      <c r="G73" s="56"/>
    </row>
    <row r="74" spans="1:7" ht="39.75" customHeight="1">
      <c r="A74" s="21" t="s">
        <v>63</v>
      </c>
      <c r="B74" s="23" t="s">
        <v>123</v>
      </c>
      <c r="C74" s="20"/>
      <c r="D74" s="20"/>
      <c r="E74" s="19"/>
      <c r="F74" s="52">
        <f>ROUND(0.15*F72,2)</f>
        <v>0</v>
      </c>
      <c r="G74" s="56"/>
    </row>
    <row r="75" spans="1:7" ht="30" customHeight="1">
      <c r="A75" s="116" t="s">
        <v>110</v>
      </c>
      <c r="B75" s="117"/>
      <c r="C75" s="117"/>
      <c r="D75" s="117"/>
      <c r="E75" s="118"/>
      <c r="F75" s="42">
        <f>SUM(F57+F71)</f>
        <v>0</v>
      </c>
      <c r="G75" s="57"/>
    </row>
    <row r="76" spans="1:7" ht="32.25" customHeight="1" thickBot="1">
      <c r="A76" s="103" t="s">
        <v>91</v>
      </c>
      <c r="B76" s="104"/>
      <c r="C76" s="104"/>
      <c r="D76" s="104"/>
      <c r="E76" s="104"/>
      <c r="F76" s="55">
        <f>F75*80%</f>
        <v>0</v>
      </c>
      <c r="G76" s="64"/>
    </row>
    <row r="77" spans="1:7" ht="32.25" customHeight="1" thickBot="1">
      <c r="A77" s="134" t="s">
        <v>111</v>
      </c>
      <c r="B77" s="135"/>
      <c r="C77" s="135"/>
      <c r="D77" s="135"/>
      <c r="E77" s="135"/>
      <c r="F77" s="82">
        <f>SUM(F31+F53+F75)</f>
        <v>0</v>
      </c>
      <c r="G77" s="81"/>
    </row>
    <row r="78" spans="1:7" ht="32.25" customHeight="1" thickBot="1">
      <c r="A78" s="105" t="s">
        <v>116</v>
      </c>
      <c r="B78" s="106"/>
      <c r="C78" s="106"/>
      <c r="D78" s="106"/>
      <c r="E78" s="106"/>
      <c r="F78" s="83">
        <f>F32+F54+F76</f>
        <v>0</v>
      </c>
      <c r="G78" s="65"/>
    </row>
    <row r="79" spans="1:7" ht="15" customHeight="1">
      <c r="A79" s="15"/>
      <c r="B79" s="15"/>
      <c r="C79" s="15"/>
      <c r="D79" s="15"/>
      <c r="E79" s="15"/>
      <c r="F79" s="16"/>
    </row>
    <row r="80" spans="1:7" ht="51.75" customHeight="1">
      <c r="A80" s="133" t="s">
        <v>117</v>
      </c>
      <c r="B80" s="133"/>
      <c r="C80" s="133"/>
      <c r="D80" s="133"/>
      <c r="E80" s="133"/>
      <c r="F80" s="133"/>
      <c r="G80" s="133"/>
    </row>
    <row r="81" spans="1:7" ht="50.25" customHeight="1">
      <c r="A81" s="133" t="s">
        <v>109</v>
      </c>
      <c r="B81" s="133"/>
      <c r="C81" s="133"/>
      <c r="D81" s="133"/>
      <c r="E81" s="133"/>
      <c r="F81" s="133"/>
      <c r="G81" s="133"/>
    </row>
    <row r="82" spans="1:7" ht="15" customHeight="1">
      <c r="A82" s="9"/>
      <c r="B82" s="9"/>
      <c r="C82" s="9"/>
      <c r="D82" s="9"/>
      <c r="E82" s="9"/>
      <c r="F82" s="9"/>
    </row>
    <row r="83" spans="1:7" ht="36.75" customHeight="1">
      <c r="A83" s="9"/>
      <c r="B83" s="9"/>
      <c r="C83" s="9"/>
      <c r="D83" s="9"/>
      <c r="E83" s="9"/>
      <c r="F83" s="9"/>
    </row>
    <row r="84" spans="1:7" ht="48.75" customHeight="1">
      <c r="A84" s="9"/>
      <c r="B84" s="9"/>
      <c r="C84" s="9"/>
      <c r="D84" s="9"/>
      <c r="E84" s="9"/>
      <c r="F84" s="9"/>
    </row>
    <row r="85" spans="1:7" ht="15.75" customHeight="1">
      <c r="A85" s="9"/>
      <c r="B85" s="9"/>
      <c r="C85" s="9"/>
      <c r="D85" s="9"/>
      <c r="E85" s="9"/>
      <c r="F85" s="9"/>
    </row>
    <row r="86" spans="1:7" ht="15">
      <c r="A86" s="9"/>
      <c r="B86" s="9"/>
      <c r="C86" s="9"/>
      <c r="D86" s="9"/>
      <c r="E86" s="9"/>
      <c r="F86" s="9"/>
    </row>
    <row r="87" spans="1:7" ht="15">
      <c r="A87" s="9"/>
      <c r="B87" s="9"/>
      <c r="C87" s="9"/>
      <c r="D87" s="9"/>
      <c r="E87" s="9"/>
      <c r="F87" s="9"/>
    </row>
    <row r="88" spans="1:7" ht="15">
      <c r="A88" s="9"/>
      <c r="B88" s="9"/>
      <c r="C88" s="9"/>
      <c r="D88" s="9"/>
      <c r="E88" s="9"/>
      <c r="F88" s="9"/>
    </row>
    <row r="89" spans="1:7" ht="15">
      <c r="A89" s="9"/>
      <c r="B89" s="9"/>
      <c r="C89" s="9"/>
      <c r="D89" s="9"/>
      <c r="E89" s="9"/>
      <c r="F89" s="9"/>
    </row>
  </sheetData>
  <mergeCells count="31">
    <mergeCell ref="A71:E71"/>
    <mergeCell ref="A75:E75"/>
    <mergeCell ref="A76:E76"/>
    <mergeCell ref="A78:E78"/>
    <mergeCell ref="A25:E25"/>
    <mergeCell ref="A69:E69"/>
    <mergeCell ref="A57:E57"/>
    <mergeCell ref="A58:E58"/>
    <mergeCell ref="A49:E49"/>
    <mergeCell ref="A35:E35"/>
    <mergeCell ref="A36:E36"/>
    <mergeCell ref="A47:E47"/>
    <mergeCell ref="A53:E53"/>
    <mergeCell ref="A54:E54"/>
    <mergeCell ref="A56:F56"/>
    <mergeCell ref="B5:G5"/>
    <mergeCell ref="A80:G80"/>
    <mergeCell ref="A81:G81"/>
    <mergeCell ref="A77:E77"/>
    <mergeCell ref="A13:E13"/>
    <mergeCell ref="A11:B11"/>
    <mergeCell ref="A12:F12"/>
    <mergeCell ref="A14:E14"/>
    <mergeCell ref="A8:B8"/>
    <mergeCell ref="A9:B9"/>
    <mergeCell ref="C8:G8"/>
    <mergeCell ref="C9:G9"/>
    <mergeCell ref="A32:E32"/>
    <mergeCell ref="A34:F34"/>
    <mergeCell ref="A31:E31"/>
    <mergeCell ref="A27:E27"/>
  </mergeCells>
  <printOptions horizontalCentered="1"/>
  <pageMargins left="0.70866141732283472" right="0.70866141732283472"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4</vt:i4>
      </vt:variant>
      <vt:variant>
        <vt:lpstr>Nazwane zakresy</vt:lpstr>
      </vt:variant>
      <vt:variant>
        <vt:i4>1</vt:i4>
      </vt:variant>
    </vt:vector>
  </HeadingPairs>
  <TitlesOfParts>
    <vt:vector size="5" baseType="lpstr">
      <vt:lpstr>finansowanie projektu PP1</vt:lpstr>
      <vt:lpstr>Harm. wydatków PP1 zadanie 1</vt:lpstr>
      <vt:lpstr>Przykład Beispiel</vt:lpstr>
      <vt:lpstr>Formularz Formular</vt:lpstr>
      <vt:lpstr>'Przykład Beispiel'!Obszar_wydruku</vt:lpstr>
    </vt:vector>
  </TitlesOfParts>
  <Company>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Małgorzata Terpiłowska</dc:creator>
  <cp:lastModifiedBy>Iwona Łuszczyszyn</cp:lastModifiedBy>
  <cp:lastPrinted>2023-08-31T06:45:58Z</cp:lastPrinted>
  <dcterms:created xsi:type="dcterms:W3CDTF">2015-07-31T06:15:47Z</dcterms:created>
  <dcterms:modified xsi:type="dcterms:W3CDTF">2023-09-13T11:01:04Z</dcterms:modified>
</cp:coreProperties>
</file>